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1235"/>
  </bookViews>
  <sheets>
    <sheet name="PMB 2016" sheetId="3" r:id="rId1"/>
    <sheet name="Acciones Concurrentes 2016" sheetId="1" r:id="rId2"/>
  </sheets>
  <externalReferences>
    <externalReference r:id="rId3"/>
  </externalReferences>
  <definedNames>
    <definedName name="_xlnm._FilterDatabase" localSheetId="1" hidden="1">'Acciones Concurrentes 2016'!$A$18:$N$75</definedName>
    <definedName name="_xlnm._FilterDatabase" localSheetId="0" hidden="1">'PMB 2016'!$C$46:$H$278</definedName>
    <definedName name="_xlnm.Print_Area" localSheetId="1">'Acciones Concurrentes 2016'!$A$1:$N$76</definedName>
    <definedName name="_xlnm.Print_Area" localSheetId="0">'PMB 2016'!$B$2:$I$279</definedName>
    <definedName name="_xlnm.Print_Titles" localSheetId="1">'Acciones Concurrentes 2016'!$18:$19</definedName>
  </definedNames>
  <calcPr calcId="144525"/>
</workbook>
</file>

<file path=xl/calcChain.xml><?xml version="1.0" encoding="utf-8"?>
<calcChain xmlns="http://schemas.openxmlformats.org/spreadsheetml/2006/main">
  <c r="L52" i="1" l="1"/>
  <c r="M52" i="1" s="1"/>
  <c r="N71" i="1"/>
  <c r="M71" i="1"/>
  <c r="L71" i="1"/>
  <c r="F42" i="3" s="1"/>
  <c r="K71" i="1"/>
  <c r="J71" i="1"/>
  <c r="I71" i="1"/>
  <c r="H71" i="1"/>
  <c r="G71" i="1"/>
  <c r="F71" i="1"/>
  <c r="N69" i="1"/>
  <c r="M69" i="1"/>
  <c r="L69" i="1"/>
  <c r="F41" i="3" s="1"/>
  <c r="K69" i="1"/>
  <c r="J69" i="1"/>
  <c r="I69" i="1"/>
  <c r="H69" i="1"/>
  <c r="G69" i="1"/>
  <c r="F69" i="1"/>
  <c r="N65" i="1"/>
  <c r="M65" i="1"/>
  <c r="L65" i="1"/>
  <c r="F40" i="3" s="1"/>
  <c r="K65" i="1"/>
  <c r="J65" i="1"/>
  <c r="I65" i="1"/>
  <c r="H65" i="1"/>
  <c r="G65" i="1"/>
  <c r="F65" i="1"/>
  <c r="N62" i="1"/>
  <c r="M62" i="1"/>
  <c r="L62" i="1"/>
  <c r="F38" i="3" s="1"/>
  <c r="K62" i="1"/>
  <c r="J62" i="1"/>
  <c r="I62" i="1"/>
  <c r="H62" i="1"/>
  <c r="G62" i="1"/>
  <c r="F62" i="1"/>
  <c r="K59" i="1"/>
  <c r="J59" i="1"/>
  <c r="I59" i="1"/>
  <c r="H59" i="1"/>
  <c r="G59" i="1"/>
  <c r="F59" i="1"/>
  <c r="N50" i="1"/>
  <c r="M50" i="1"/>
  <c r="L50" i="1"/>
  <c r="F36" i="3" s="1"/>
  <c r="K50" i="1"/>
  <c r="J50" i="1"/>
  <c r="I50" i="1"/>
  <c r="H50" i="1"/>
  <c r="G50" i="1"/>
  <c r="F50" i="1"/>
  <c r="N38" i="1"/>
  <c r="M38" i="1"/>
  <c r="L38" i="1"/>
  <c r="F35" i="3" s="1"/>
  <c r="K38" i="1"/>
  <c r="J38" i="1"/>
  <c r="I38" i="1"/>
  <c r="H38" i="1"/>
  <c r="G38" i="1"/>
  <c r="F38" i="1"/>
  <c r="M35" i="1"/>
  <c r="N35" i="1" s="1"/>
  <c r="N36" i="1" s="1"/>
  <c r="M36" i="1"/>
  <c r="L36" i="1"/>
  <c r="F34" i="3" s="1"/>
  <c r="K36" i="1"/>
  <c r="J36" i="1"/>
  <c r="I36" i="1"/>
  <c r="H36" i="1"/>
  <c r="G36" i="1"/>
  <c r="F36" i="1"/>
  <c r="N34" i="1"/>
  <c r="M34" i="1"/>
  <c r="L34" i="1"/>
  <c r="F33" i="3" s="1"/>
  <c r="K34" i="1"/>
  <c r="J34" i="1"/>
  <c r="I34" i="1"/>
  <c r="H34" i="1"/>
  <c r="G34" i="1"/>
  <c r="F34" i="1"/>
  <c r="N31" i="1"/>
  <c r="M31" i="1"/>
  <c r="L31" i="1"/>
  <c r="F32" i="3" s="1"/>
  <c r="K31" i="1"/>
  <c r="J31" i="1"/>
  <c r="I31" i="1"/>
  <c r="H31" i="1"/>
  <c r="G31" i="1"/>
  <c r="F31" i="1"/>
  <c r="N21" i="1"/>
  <c r="M21" i="1"/>
  <c r="L21" i="1"/>
  <c r="F31" i="3" s="1"/>
  <c r="K21" i="1"/>
  <c r="J21" i="1"/>
  <c r="I21" i="1"/>
  <c r="H21" i="1"/>
  <c r="G21" i="1"/>
  <c r="F21" i="1"/>
  <c r="F72" i="1" l="1"/>
  <c r="N52" i="1"/>
  <c r="N59" i="1" s="1"/>
  <c r="N72" i="1" s="1"/>
  <c r="M59" i="1"/>
  <c r="M72" i="1" s="1"/>
  <c r="L59" i="1"/>
  <c r="F37" i="3" s="1"/>
  <c r="J72" i="1"/>
  <c r="G72" i="1"/>
  <c r="K72" i="1"/>
  <c r="H72" i="1"/>
  <c r="I72" i="1"/>
  <c r="L72" i="1" l="1"/>
  <c r="E61" i="1"/>
  <c r="E64" i="1"/>
  <c r="E63" i="1"/>
  <c r="E30" i="1"/>
  <c r="E68" i="1"/>
  <c r="E35" i="1"/>
  <c r="E37" i="1"/>
  <c r="E29" i="1"/>
  <c r="E49" i="1"/>
  <c r="E48" i="1"/>
  <c r="E67" i="1"/>
  <c r="E28" i="1"/>
  <c r="E27" i="1"/>
  <c r="E60" i="1"/>
  <c r="E47" i="1"/>
  <c r="E46" i="1"/>
  <c r="E45" i="1"/>
  <c r="E44" i="1"/>
  <c r="E43" i="1"/>
  <c r="E26" i="1"/>
  <c r="E20" i="1"/>
  <c r="E25" i="1"/>
  <c r="E33" i="1"/>
  <c r="E58" i="1"/>
  <c r="E57" i="1"/>
  <c r="E24" i="1"/>
  <c r="E23" i="1"/>
  <c r="E56" i="1"/>
  <c r="E55" i="1"/>
  <c r="E66" i="1"/>
  <c r="E22" i="1"/>
  <c r="E54" i="1"/>
  <c r="E42" i="1"/>
  <c r="E41" i="1"/>
  <c r="E32" i="1"/>
  <c r="E40" i="1"/>
  <c r="E39" i="1"/>
  <c r="E53" i="1"/>
  <c r="E52" i="1"/>
  <c r="E70" i="1"/>
  <c r="E51" i="1"/>
  <c r="D21" i="3"/>
  <c r="F44" i="3"/>
  <c r="E21" i="1" l="1"/>
  <c r="E31" i="1" s="1"/>
  <c r="XFC31" i="1" l="1"/>
  <c r="E34" i="1"/>
  <c r="XFC34" i="1" s="1"/>
  <c r="E36" i="1" l="1"/>
  <c r="XFC36" i="1" s="1"/>
  <c r="E38" i="1" l="1"/>
  <c r="XFC38" i="1" l="1"/>
  <c r="E50" i="1"/>
  <c r="XFC50" i="1" l="1"/>
  <c r="E59" i="1"/>
  <c r="XFC59" i="1" l="1"/>
  <c r="E62" i="1"/>
  <c r="XFC62" i="1" s="1"/>
  <c r="E65" i="1" l="1"/>
  <c r="XFC65" i="1" s="1"/>
  <c r="E69" i="1" l="1"/>
  <c r="XFC69" i="1" s="1"/>
  <c r="E71" i="1" l="1"/>
  <c r="XFC71" i="1" s="1"/>
</calcChain>
</file>

<file path=xl/sharedStrings.xml><?xml version="1.0" encoding="utf-8"?>
<sst xmlns="http://schemas.openxmlformats.org/spreadsheetml/2006/main" count="666" uniqueCount="169">
  <si>
    <t>Saldo por Girar              ($)</t>
  </si>
  <si>
    <t>COMPROMISO PENDIENTE</t>
  </si>
  <si>
    <t>Programa 03</t>
  </si>
  <si>
    <t>Trimestral a las Comisiones de Hacienda del Senado y de la Cámara de Diputados</t>
  </si>
  <si>
    <t>REGIÓN</t>
  </si>
  <si>
    <t>COMUNA</t>
  </si>
  <si>
    <t>NOMBRE DEL PROYECTO</t>
  </si>
  <si>
    <t>($)</t>
  </si>
  <si>
    <t>VALPARAÍSO</t>
  </si>
  <si>
    <t>MAULE</t>
  </si>
  <si>
    <t>AYSÉN</t>
  </si>
  <si>
    <t>ANTOFAGASTA</t>
  </si>
  <si>
    <t>ATACAMA</t>
  </si>
  <si>
    <t>COQUIMBO</t>
  </si>
  <si>
    <t>LOS RÍOS</t>
  </si>
  <si>
    <t>ARICA Y PARINACOTA</t>
  </si>
  <si>
    <t>ACCIONES CONCURRENTES</t>
  </si>
  <si>
    <t>TOTALES</t>
  </si>
  <si>
    <t>TARAPACÁ</t>
  </si>
  <si>
    <t>LIB.BDO.O'HIGGINS</t>
  </si>
  <si>
    <t>BÍO BÍO</t>
  </si>
  <si>
    <t>ARAUCANÍA</t>
  </si>
  <si>
    <t>LOS LAGOS</t>
  </si>
  <si>
    <t>MAGALLANES</t>
  </si>
  <si>
    <t>METROPOLITANA</t>
  </si>
  <si>
    <t>RESUMEN OBRAS CIVILES - ACCIONES CONCURRENTES</t>
  </si>
  <si>
    <t>CONSOLIDADO</t>
  </si>
  <si>
    <t xml:space="preserve">TOTAL MONTO CONTRATO </t>
  </si>
  <si>
    <t>TIPOLOGÍA</t>
  </si>
  <si>
    <t>Requerimiento:</t>
  </si>
  <si>
    <t>Periodicidad:</t>
  </si>
  <si>
    <t>MONTO ASIGNADO</t>
  </si>
  <si>
    <t>Registro MOP</t>
  </si>
  <si>
    <t>Registro Minvu</t>
  </si>
  <si>
    <t>Sin Registro</t>
  </si>
  <si>
    <t>Descripción Funciones Realizadas</t>
  </si>
  <si>
    <t>Nombre profesional</t>
  </si>
  <si>
    <t>Profesional Registrado</t>
  </si>
  <si>
    <t>La Subsecretaría deberá informar trimestralmente a las comisiones de Hacienda del Senado y de la Cámara de Diputados la distribución regional y comunal de los recursos ejecutados a través del Programa Mejoramiento de Barrios, así como los proyectos financiados con cargo a estos recursos. Asimismo, en igual plazo, dicha información debe ser publicada en formato electrónico en la página web de la Subsecretaría de Desarrollo Regional y Administrativo. Los precitados deberán contener la nómina de los profesionales pagados con acciones concurrentes identificando el monto pagado.</t>
  </si>
  <si>
    <t>TOTAL</t>
  </si>
  <si>
    <t>Incremento</t>
  </si>
  <si>
    <t xml:space="preserve">Monto Inicial     </t>
  </si>
  <si>
    <t xml:space="preserve">Disminuciones  </t>
  </si>
  <si>
    <t xml:space="preserve">Monto Vigente </t>
  </si>
  <si>
    <t>Monto Cancelado al Primer Trimestre</t>
  </si>
  <si>
    <t>TOTAL GENERAL</t>
  </si>
  <si>
    <t>NOTA: Esta información se totaliza por Región</t>
  </si>
  <si>
    <t>Glosa 06 PROGRAMA MEJORAMIENTO DE BARRIOS</t>
  </si>
  <si>
    <t>Gasto Acumulado al Informe Anterior</t>
  </si>
  <si>
    <t>Código</t>
  </si>
  <si>
    <t>NOTA: Las diferencias con SIGFE, se debe a que éste último contempla ajustes durante el periodo que hacen reflejar un gasto distinto al reportado en este informe.</t>
  </si>
  <si>
    <t>Trimestre</t>
  </si>
  <si>
    <t>Requerimiento</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</si>
  <si>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Esta asignación incluye $12.045.099 miles para proyectos nuevos y $2.135.937 miles para iniciativas de inversión, acordadas en el marco del convenio de financiamiento no reembolsable suscrito por la Subsecretaría de Desarrollo Regional y Administrativo con el Instituto de Crédito Oficial (ICO) del Gobierno de España, para brindar apoyo en la reducción del déficit de cobertura de agua potable.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y juntas de vecinos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de viviendas, no requerirán para ser transferidos gratuitamente la autorización a que se refiere el inciso segundo del artículo 16 del decreto con fuerza de ley Nº 789, del Ministerio de Tierras y Colonización.
El financiamiento de proyectos o del diseño de estos, cuyo costo total no exceda las 5.000 UTM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t>
  </si>
  <si>
    <t>INVERSIÓN ACUMULADA 2016</t>
  </si>
  <si>
    <t>Inversión ENERO 2016</t>
  </si>
  <si>
    <t>Inversión FEBRERO 2016</t>
  </si>
  <si>
    <t>Inversión MARZO 2016</t>
  </si>
  <si>
    <t>CAROL PIZARRO TIRADO</t>
  </si>
  <si>
    <t>ASISTENCIA TÉCNICA PARA GENERACIÓN DE PROYECTOS EMERGENCIA, ALTO DEL CARMEN</t>
  </si>
  <si>
    <t>JAVIER ASTUDILLO AGUIRRE</t>
  </si>
  <si>
    <t>FELIX ALFONSO VALERA  VICENCIO</t>
  </si>
  <si>
    <t>FRANCISCO ALEJANDRO ZAMBRA NARANJO</t>
  </si>
  <si>
    <t>RICARDO  CARIOLA ARANCIBIA</t>
  </si>
  <si>
    <t>CAROLINA ALEJANDRA PIZARRO PAZ</t>
  </si>
  <si>
    <t>CONSTRUCCIÓN COLECTOR AVDA. LA CONCEPCIÓN Y MEJORAMIENTO AGUA POTABLE Y ALCANTARILLADO UNIÓN LAS MAJADITAS</t>
  </si>
  <si>
    <t>ERIC MARCELO OSSANDÓN FUENZALIDA</t>
  </si>
  <si>
    <t>ASISTENCIA TECNICA PARA GENERACIÓN DE PROYECTOS VARIAS LOCALIDADES DE LA COMUNA DE LA HIGUERA - PERIODO 2015</t>
  </si>
  <si>
    <t>RODRIGO ANDRES  CAMPOS GONZALEZ</t>
  </si>
  <si>
    <t>SEBASTIAN ANDRES ARGANDOÑA  ROMERO</t>
  </si>
  <si>
    <t>JESUS VICENTE PALMA PASSIG  </t>
  </si>
  <si>
    <t>PROYECTOS DE DEMOLICIÓN VIVIENDAS AFECTADAS E INSTALACIÓN VIVIENDAS DE EMERGENCIA CONECTADA A SERVICIOS BÁSICOS</t>
  </si>
  <si>
    <t>FELIPE ANDRES ILLANES LOPEZ</t>
  </si>
  <si>
    <t>ANIBAL ENRIQUE MORENO CORTES</t>
  </si>
  <si>
    <t>PABLO ESTEBAN PALOMINO BURGOS</t>
  </si>
  <si>
    <t>PABLO VERGARA ARANCIBIA</t>
  </si>
  <si>
    <t>DESARROLLO Y EVALUACION DE PROYECTOS EN EL AREA DE SANEAMIENTO SANITARIO, EN DIFERENTES SECTORES DE LA COMUNA</t>
  </si>
  <si>
    <t>ELVIRA ROSA AHUMADA DIAZ</t>
  </si>
  <si>
    <t>MIGUEL ANGEL MUJICA PIZARRO</t>
  </si>
  <si>
    <t>RONNY ARNALDO ARAVENA VASQUEZ</t>
  </si>
  <si>
    <t>EUGENIO HERNAN  JIMENEZ SOLIS</t>
  </si>
  <si>
    <t>CONTRATACIÓN DE PROFESIONALES, PARA EJECUTAR  CATAST. SANIT. Y GENERAC. DE PROYECTOS PARA LA FORM. DE DISEÑO PROYECTOS SANITARIO, PEUMO</t>
  </si>
  <si>
    <t>REINALDO ALFREDO VERGARA  GONZALEZ</t>
  </si>
  <si>
    <t>CRISTIAN ROBERTO PARRAGUEZ LEIVA</t>
  </si>
  <si>
    <t>DANIEL LUIS SAEZ MONTOYA</t>
  </si>
  <si>
    <t>ASISTENCIA TÉCNICA "CONSTRUCCIÓN CASETAS SANITARIAS DIVERSOS SECTORES COMUNA DE LOTA", LOTA</t>
  </si>
  <si>
    <t>PAULA GERINA ORTIZ GARCIA</t>
  </si>
  <si>
    <t>CAMILA ANDREA NOVA CID</t>
  </si>
  <si>
    <t>MODESTO SEGUNDO SEPULVEDA ANDRADE</t>
  </si>
  <si>
    <t>ASISTENCIA TÉCNICA PARA LA ELABORACION DE PROYECTOS DE ACCESO AL AGUA PARA EL CONSUMO HUMANO</t>
  </si>
  <si>
    <t>ANA LUISA HINOJOSA ROMERO</t>
  </si>
  <si>
    <t>ROBERTO FELIPE CHEUQUE AROCA</t>
  </si>
  <si>
    <t>PATRICIO MORA  HENRIQUEZ</t>
  </si>
  <si>
    <t>ASESORÍA PROFESIONAL PARA DAR RESPUESTA A ALTA DEMANDA POR SOLUCIONES DE AGUA Y SANEAMIENTO BÁSICO EN VARIOS SECTORES RURALES Y URBANOS DE GORBEA</t>
  </si>
  <si>
    <t>GRECIA SOLEDAD CURIQUEO ORTEGA</t>
  </si>
  <si>
    <t>MARCO LEONARDO JARA ESPINOZA</t>
  </si>
  <si>
    <t>DANIEL ALEJANDRO VENEGAS  REBOLLEDO</t>
  </si>
  <si>
    <t>BELEN DAMARIS HUENTECURA ROBLES</t>
  </si>
  <si>
    <t>CONTRATACIÓN PROFESIONAL DE APOYO ESTRATEGIA DE MINIMIZACIÓN DE RESIDUOS SÓLIDOS DOMICILIARIOS PARA LA COMUNA DE CURARREHUE</t>
  </si>
  <si>
    <t>MÓNICA PATRICIA  PINAUD MENDOZA</t>
  </si>
  <si>
    <t>INES ELIZABETH LAGOS JARAMILLO  </t>
  </si>
  <si>
    <t>INSPECCIÓN  TÉCNICA CONSTRUCCIÓN I. SANITARIA R. PILLAN, S. RAMON, J. GUILLON, J. ANTINAO, ERCILLA</t>
  </si>
  <si>
    <t>SERGIO ANDRES  TRONCOSO SPICHIGER</t>
  </si>
  <si>
    <t>ALVARO  DE LA CRUZ SOTO</t>
  </si>
  <si>
    <t>INSPECCIÓN TÉCNICA PARA ABASTOS DE AGUA POTABLE</t>
  </si>
  <si>
    <t>IVAN DANIEL VALDES MENESES</t>
  </si>
  <si>
    <t>ASISTENCIA TÉCNICA SANEAMIENTO SANITARIO Y OTROS EN EL MARCO DEL PLAN PATAGONIA VERDE COMUNA DE HUALAIHUÉ</t>
  </si>
  <si>
    <t>ALEX ENRIQUE ALMONACID</t>
  </si>
  <si>
    <t>TOMAS ALFREDO ARNES PIZARRO</t>
  </si>
  <si>
    <t>RPS INGENIERIA E INSPECCIONES LTDA.</t>
  </si>
  <si>
    <t>ESTUDIO DE PREFACTIBILIDAD SISTEMA DE APR SECTORES PERIURBANOS DE PORVENIR, TIERRA DEL FUEGO</t>
  </si>
  <si>
    <t>NICOLÁS ANTONIO NAVIA VELÁSQUEZ  </t>
  </si>
  <si>
    <t>CATASTRO PARA BENEFICIARIOS DE TÍTULOS DE DOMINIO DIVERSOS SECTORES, COMUNA DE  EL BOSQUE</t>
  </si>
  <si>
    <t>JORGE  OLIVA  FARIAS</t>
  </si>
  <si>
    <t>CRISTHIAN  GORING  MORALES</t>
  </si>
  <si>
    <t>JAIME  SILVA LINDEROS</t>
  </si>
  <si>
    <t>HECTOR  LIZANA CONTRERAS</t>
  </si>
  <si>
    <t>CARLA ANDREA FIGUEROA GUERRERO  </t>
  </si>
  <si>
    <t>ASISTENCIA TECNICA PARA SOLUCIONES SANITARIAS PARA LA LEGUA Y OTROS SECTORES DE LA COMUNA</t>
  </si>
  <si>
    <t>FRANKLIN MORALES BORQUEZ</t>
  </si>
  <si>
    <t>ISMAEL ANTONIO RUBIO BOZO</t>
  </si>
  <si>
    <t>SERGIO  ZANETTI ROSAS</t>
  </si>
  <si>
    <t>GABRIEL IVAN ECHAURREN URMENETA</t>
  </si>
  <si>
    <t>CLAUDIA ANDREA TOLEDO GUEVARA</t>
  </si>
  <si>
    <t>PAOLA ANDREA PINTOR MUÑOZ</t>
  </si>
  <si>
    <t>ASISTENCIA TÉCNICA PROFESIONALES PARA PROYECTOS CON FINANCIAMIENTO DE LA SUBDERE EN LA COMUNA DE LANCO.</t>
  </si>
  <si>
    <t>CARLOS ERASMO PALMA VERA</t>
  </si>
  <si>
    <t>RENAICO</t>
  </si>
  <si>
    <t>LANCO</t>
  </si>
  <si>
    <t>ERCILLA</t>
  </si>
  <si>
    <t>LOTA</t>
  </si>
  <si>
    <t>Asociación de Municipalidades Región Bio Bio</t>
  </si>
  <si>
    <t>LLAY LLAY</t>
  </si>
  <si>
    <t>ALTO BIOBIO</t>
  </si>
  <si>
    <t>LOS ALAMOS</t>
  </si>
  <si>
    <t>MONTE PATRIA</t>
  </si>
  <si>
    <t>EL BOSQUE</t>
  </si>
  <si>
    <t>CURARREHUE</t>
  </si>
  <si>
    <t>GORBEA</t>
  </si>
  <si>
    <t>PUNITAQUI</t>
  </si>
  <si>
    <t>ILLAPEL</t>
  </si>
  <si>
    <t>PADRE LAS CASAS</t>
  </si>
  <si>
    <t>LA HIGUERA</t>
  </si>
  <si>
    <t>ALTO DEL CARMEN</t>
  </si>
  <si>
    <t>VICUÑA</t>
  </si>
  <si>
    <t>COELEMU</t>
  </si>
  <si>
    <t>CONCEPCION</t>
  </si>
  <si>
    <t>TIRUA</t>
  </si>
  <si>
    <t>LAJA</t>
  </si>
  <si>
    <t>CHAITEN</t>
  </si>
  <si>
    <t>SAN JOAQUIN</t>
  </si>
  <si>
    <t>FLORIDA</t>
  </si>
  <si>
    <t>BULNES</t>
  </si>
  <si>
    <t>CANELA</t>
  </si>
  <si>
    <t>VILLA ALEGRE</t>
  </si>
  <si>
    <t>PEUMO</t>
  </si>
  <si>
    <t>MELIPILLA</t>
  </si>
  <si>
    <t>RIO HURTADO</t>
  </si>
  <si>
    <t>PORVENIR</t>
  </si>
  <si>
    <t>HUALAIHUE</t>
  </si>
  <si>
    <t>INSPECCIÓN TÉCNICA</t>
  </si>
  <si>
    <t>ASISTENCIA TÉCNICA</t>
  </si>
  <si>
    <t>OBRA</t>
  </si>
  <si>
    <t>ASISTENCIA LEGAL</t>
  </si>
  <si>
    <t>ESTUDIO</t>
  </si>
  <si>
    <t>INVERSIÓN Enero-Marzo  2016</t>
  </si>
  <si>
    <t>INFORME ACUMULADO DE INVERSIONES  PRIMER TRIMESTRE 2016</t>
  </si>
  <si>
    <t>Año 2016 PRIMER TRIMESTRE</t>
  </si>
  <si>
    <t>La Subsecretaría deberá informar a más tardar el 31 de enero de 2016 a las comisiones de Hacienda del Senado y de la Cámara de Diputados, el monto de arrastre presupuestario efectivo y el detalle de los saldos de los contratos vigentes al 31 de diciembre de 2015. La Subsecretaría deberá informar trimestralmente a las comisiones de Hacienda del Senado y de la Cámara de Diputados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</si>
</sst>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 #,##0;\-&quot;$&quot;\ #,##0"/>
    <numFmt numFmtId="43" formatCode="_-* #,##0.00_-;\-* #,##0.00_-;_-* &quot;-&quot;??_-;_-@_-"/>
    <numFmt numFmtId="164" formatCode="&quot;$&quot;\ #,##0"/>
    <numFmt numFmtId="165" formatCode="#,##0.0"/>
    <numFmt numFmtId="166" formatCode="_-* #,##0_-;\-* #,##0_-;_-* &quot;-&quot;??_-;_-@_-"/>
  </numFmts>
  <fonts count="11" x14ac:knownFonts="1">
    <font>
      <sz val="10"/>
      <name val="Arial"/>
    </font>
    <font>
      <sz val="10"/>
      <name val="Arial"/>
      <family val="2"/>
    </font>
    <font>
      <sz val="8"/>
      <name val="Arial"/>
      <family val="2"/>
    </font>
    <font>
      <sz val="10"/>
      <name val="Arial"/>
      <family val="2"/>
    </font>
    <font>
      <sz val="10"/>
      <name val="Verdana"/>
      <family val="2"/>
    </font>
    <font>
      <b/>
      <sz val="10"/>
      <name val="Verdana"/>
      <family val="2"/>
    </font>
    <font>
      <b/>
      <sz val="10"/>
      <color indexed="63"/>
      <name val="Verdana"/>
      <family val="2"/>
    </font>
    <font>
      <b/>
      <i/>
      <sz val="10"/>
      <name val="Verdana"/>
      <family val="2"/>
    </font>
    <font>
      <sz val="10"/>
      <color theme="1"/>
      <name val="Calibri"/>
      <family val="2"/>
      <scheme val="minor"/>
    </font>
    <font>
      <sz val="10"/>
      <color rgb="FFFF0000"/>
      <name val="Verdana"/>
      <family val="2"/>
    </font>
    <font>
      <sz val="11"/>
      <color rgb="FF000000"/>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3" fillId="0" borderId="0"/>
  </cellStyleXfs>
  <cellXfs count="99">
    <xf numFmtId="0" fontId="0" fillId="0" borderId="0" xfId="0"/>
    <xf numFmtId="0" fontId="4" fillId="0" borderId="0" xfId="0" applyFont="1"/>
    <xf numFmtId="0" fontId="5" fillId="2" borderId="1" xfId="0" applyFont="1" applyFill="1" applyBorder="1" applyAlignment="1">
      <alignment horizontal="center" vertical="center" wrapText="1"/>
    </xf>
    <xf numFmtId="0" fontId="4" fillId="3" borderId="0" xfId="0" applyFont="1" applyFill="1"/>
    <xf numFmtId="3" fontId="5" fillId="3" borderId="2" xfId="0" applyNumberFormat="1" applyFont="1" applyFill="1" applyBorder="1" applyAlignment="1">
      <alignment horizontal="left"/>
    </xf>
    <xf numFmtId="3" fontId="4" fillId="3" borderId="3" xfId="0" applyNumberFormat="1" applyFont="1" applyFill="1" applyBorder="1" applyAlignment="1">
      <alignment horizontal="right"/>
    </xf>
    <xf numFmtId="165" fontId="5" fillId="3" borderId="2" xfId="0" applyNumberFormat="1" applyFont="1" applyFill="1" applyBorder="1" applyAlignment="1">
      <alignment horizontal="left"/>
    </xf>
    <xf numFmtId="0" fontId="5" fillId="4" borderId="0" xfId="0" applyFont="1" applyFill="1" applyBorder="1" applyAlignment="1">
      <alignment horizontal="center" vertical="justify"/>
    </xf>
    <xf numFmtId="0" fontId="4" fillId="4" borderId="0" xfId="0" applyFont="1" applyFill="1" applyBorder="1" applyAlignment="1">
      <alignment horizontal="center" vertical="justify"/>
    </xf>
    <xf numFmtId="164" fontId="4" fillId="0" borderId="0" xfId="0" applyNumberFormat="1" applyFont="1"/>
    <xf numFmtId="0" fontId="4" fillId="3" borderId="0" xfId="0" applyFont="1" applyFill="1" applyAlignment="1">
      <alignment horizontal="center" vertical="center"/>
    </xf>
    <xf numFmtId="0" fontId="5" fillId="2" borderId="4" xfId="0" applyFont="1" applyFill="1" applyBorder="1" applyAlignment="1">
      <alignment horizontal="left" vertical="top"/>
    </xf>
    <xf numFmtId="3" fontId="5" fillId="2" borderId="5" xfId="0" applyNumberFormat="1" applyFont="1" applyFill="1" applyBorder="1" applyAlignment="1">
      <alignment horizontal="right"/>
    </xf>
    <xf numFmtId="0" fontId="5" fillId="3" borderId="0" xfId="0" applyFont="1" applyFill="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vertical="center"/>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3" fontId="5" fillId="3" borderId="8" xfId="0" applyNumberFormat="1" applyFont="1" applyFill="1" applyBorder="1" applyAlignment="1">
      <alignment horizontal="left"/>
    </xf>
    <xf numFmtId="3" fontId="4" fillId="3" borderId="10" xfId="0" applyNumberFormat="1" applyFont="1" applyFill="1" applyBorder="1" applyAlignment="1">
      <alignment horizontal="right"/>
    </xf>
    <xf numFmtId="3" fontId="5" fillId="3" borderId="9" xfId="0" applyNumberFormat="1" applyFont="1" applyFill="1" applyBorder="1" applyAlignment="1">
      <alignment horizontal="left"/>
    </xf>
    <xf numFmtId="3" fontId="4" fillId="3" borderId="11" xfId="0" applyNumberFormat="1" applyFont="1" applyFill="1" applyBorder="1" applyAlignment="1">
      <alignment horizontal="right"/>
    </xf>
    <xf numFmtId="0" fontId="5" fillId="3" borderId="4" xfId="0" applyFont="1" applyFill="1" applyBorder="1" applyAlignment="1">
      <alignment vertical="center"/>
    </xf>
    <xf numFmtId="3" fontId="5" fillId="3" borderId="5" xfId="0" applyNumberFormat="1" applyFont="1" applyFill="1" applyBorder="1" applyAlignment="1">
      <alignment horizontal="right"/>
    </xf>
    <xf numFmtId="0" fontId="4" fillId="3" borderId="0" xfId="0" applyFont="1" applyFill="1" applyAlignment="1">
      <alignment horizontal="left"/>
    </xf>
    <xf numFmtId="0" fontId="4" fillId="0" borderId="0" xfId="0" applyFont="1" applyAlignment="1">
      <alignment horizontal="left"/>
    </xf>
    <xf numFmtId="0" fontId="4" fillId="0" borderId="12" xfId="0" applyFont="1" applyBorder="1" applyAlignment="1">
      <alignment wrapText="1"/>
    </xf>
    <xf numFmtId="0" fontId="4" fillId="0" borderId="13" xfId="0" applyFont="1" applyBorder="1" applyAlignment="1">
      <alignment wrapText="1"/>
    </xf>
    <xf numFmtId="0" fontId="4" fillId="0" borderId="13" xfId="0" applyFont="1" applyBorder="1" applyAlignment="1"/>
    <xf numFmtId="0" fontId="6" fillId="2" borderId="14" xfId="0" applyNumberFormat="1" applyFont="1" applyFill="1" applyBorder="1" applyAlignment="1">
      <alignment horizontal="center" wrapText="1"/>
    </xf>
    <xf numFmtId="3" fontId="4" fillId="2" borderId="10" xfId="0" applyNumberFormat="1" applyFont="1" applyFill="1" applyBorder="1" applyAlignment="1">
      <alignment horizontal="right"/>
    </xf>
    <xf numFmtId="3" fontId="4" fillId="2" borderId="11" xfId="0" applyNumberFormat="1" applyFont="1" applyFill="1" applyBorder="1" applyAlignment="1">
      <alignment horizontal="right"/>
    </xf>
    <xf numFmtId="0" fontId="5" fillId="2" borderId="15" xfId="0" applyFont="1" applyFill="1" applyBorder="1" applyAlignment="1">
      <alignment horizontal="center" vertical="center" wrapText="1"/>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0" borderId="13" xfId="0" applyFont="1" applyFill="1" applyBorder="1" applyAlignment="1">
      <alignment wrapText="1"/>
    </xf>
    <xf numFmtId="166" fontId="5" fillId="0" borderId="13" xfId="1" applyNumberFormat="1" applyFont="1" applyFill="1" applyBorder="1" applyAlignment="1">
      <alignment wrapText="1"/>
    </xf>
    <xf numFmtId="0" fontId="5" fillId="0" borderId="0" xfId="0" applyFont="1" applyFill="1"/>
    <xf numFmtId="166" fontId="4" fillId="0" borderId="13" xfId="1" applyNumberFormat="1" applyFont="1" applyBorder="1" applyAlignment="1">
      <alignment wrapText="1"/>
    </xf>
    <xf numFmtId="0" fontId="5" fillId="0" borderId="0" xfId="0" applyFont="1"/>
    <xf numFmtId="0" fontId="7" fillId="0" borderId="0" xfId="0" applyFont="1" applyAlignment="1">
      <alignment horizontal="center"/>
    </xf>
    <xf numFmtId="0" fontId="5" fillId="0" borderId="4" xfId="0" applyFont="1" applyBorder="1"/>
    <xf numFmtId="0" fontId="5" fillId="0" borderId="16" xfId="0" applyFont="1" applyBorder="1"/>
    <xf numFmtId="166" fontId="5" fillId="0" borderId="16" xfId="1" applyNumberFormat="1" applyFont="1" applyBorder="1"/>
    <xf numFmtId="0" fontId="4" fillId="0" borderId="0" xfId="0" applyFont="1" applyFill="1"/>
    <xf numFmtId="0" fontId="4" fillId="0" borderId="0" xfId="0" applyFont="1" applyFill="1" applyBorder="1" applyAlignment="1">
      <alignment horizontal="center" vertical="justify"/>
    </xf>
    <xf numFmtId="166" fontId="4" fillId="0" borderId="13" xfId="1" applyNumberFormat="1" applyFont="1" applyFill="1" applyBorder="1" applyAlignment="1">
      <alignment wrapText="1"/>
    </xf>
    <xf numFmtId="0" fontId="5" fillId="2" borderId="17" xfId="0" applyFont="1" applyFill="1" applyBorder="1" applyAlignment="1">
      <alignment horizontal="center" wrapText="1"/>
    </xf>
    <xf numFmtId="0" fontId="8" fillId="0" borderId="13" xfId="0" applyFont="1" applyBorder="1"/>
    <xf numFmtId="166" fontId="8" fillId="0" borderId="13" xfId="1" applyNumberFormat="1" applyFont="1" applyBorder="1"/>
    <xf numFmtId="1" fontId="8" fillId="0" borderId="13" xfId="0" applyNumberFormat="1" applyFont="1" applyBorder="1"/>
    <xf numFmtId="166" fontId="5" fillId="2" borderId="1" xfId="1" applyNumberFormat="1" applyFont="1" applyFill="1" applyBorder="1" applyAlignment="1">
      <alignment horizontal="center" vertical="center" wrapText="1"/>
    </xf>
    <xf numFmtId="166" fontId="4" fillId="0" borderId="13" xfId="1" applyNumberFormat="1" applyFont="1" applyFill="1" applyBorder="1" applyAlignment="1">
      <alignment horizontal="right"/>
    </xf>
    <xf numFmtId="3" fontId="4" fillId="0" borderId="0" xfId="0" applyNumberFormat="1" applyFont="1"/>
    <xf numFmtId="0" fontId="4" fillId="0" borderId="18" xfId="0" applyFont="1" applyBorder="1" applyAlignment="1">
      <alignment wrapText="1"/>
    </xf>
    <xf numFmtId="0" fontId="5" fillId="0" borderId="19" xfId="0" applyFont="1" applyFill="1" applyBorder="1" applyAlignment="1">
      <alignment wrapText="1"/>
    </xf>
    <xf numFmtId="0" fontId="5" fillId="2" borderId="20" xfId="0" applyFont="1" applyFill="1" applyBorder="1" applyAlignment="1">
      <alignment horizontal="center" vertical="center"/>
    </xf>
    <xf numFmtId="3" fontId="5" fillId="2" borderId="20" xfId="0" applyNumberFormat="1" applyFont="1" applyFill="1" applyBorder="1" applyAlignment="1">
      <alignment horizontal="center" wrapText="1"/>
    </xf>
    <xf numFmtId="3" fontId="5" fillId="2" borderId="11" xfId="0" applyNumberFormat="1" applyFont="1" applyFill="1" applyBorder="1" applyAlignment="1">
      <alignment horizontal="center" wrapText="1"/>
    </xf>
    <xf numFmtId="0" fontId="7" fillId="0" borderId="0" xfId="0" applyFont="1" applyFill="1" applyAlignment="1">
      <alignment horizontal="center"/>
    </xf>
    <xf numFmtId="0" fontId="5" fillId="0" borderId="1" xfId="0" applyFont="1" applyFill="1" applyBorder="1" applyAlignment="1">
      <alignment horizontal="center" vertical="center" wrapText="1"/>
    </xf>
    <xf numFmtId="3" fontId="5" fillId="0" borderId="20" xfId="0" applyNumberFormat="1" applyFont="1" applyFill="1" applyBorder="1" applyAlignment="1">
      <alignment horizontal="center" wrapText="1"/>
    </xf>
    <xf numFmtId="0" fontId="4" fillId="3" borderId="0" xfId="0" applyFont="1" applyFill="1" applyAlignment="1">
      <alignment horizontal="justify" vertical="center"/>
    </xf>
    <xf numFmtId="0" fontId="4" fillId="0" borderId="0" xfId="0" applyFont="1" applyAlignment="1">
      <alignment horizontal="justify" vertical="center"/>
    </xf>
    <xf numFmtId="0" fontId="10" fillId="5" borderId="31" xfId="0" applyFont="1" applyFill="1" applyBorder="1" applyAlignment="1">
      <alignment wrapText="1"/>
    </xf>
    <xf numFmtId="166" fontId="10" fillId="5" borderId="31" xfId="1" applyNumberFormat="1" applyFont="1" applyFill="1" applyBorder="1" applyAlignment="1">
      <alignment wrapText="1"/>
    </xf>
    <xf numFmtId="0" fontId="4" fillId="0" borderId="31" xfId="0" applyFont="1" applyBorder="1" applyAlignment="1">
      <alignment wrapText="1"/>
    </xf>
    <xf numFmtId="0" fontId="10" fillId="5" borderId="18" xfId="0" applyFont="1" applyFill="1" applyBorder="1" applyAlignment="1">
      <alignment wrapText="1"/>
    </xf>
    <xf numFmtId="166" fontId="4" fillId="0" borderId="0" xfId="0" applyNumberFormat="1" applyFont="1"/>
    <xf numFmtId="0" fontId="9" fillId="0" borderId="13" xfId="0" applyFont="1" applyFill="1" applyBorder="1" applyAlignment="1">
      <alignment horizontal="center" wrapText="1"/>
    </xf>
    <xf numFmtId="5" fontId="9" fillId="0" borderId="13" xfId="1" applyNumberFormat="1" applyFont="1" applyFill="1" applyBorder="1" applyAlignment="1">
      <alignment horizontal="right" wrapText="1"/>
    </xf>
    <xf numFmtId="0" fontId="5" fillId="0" borderId="0" xfId="0" applyFont="1" applyAlignment="1">
      <alignment horizontal="left" vertical="center"/>
    </xf>
    <xf numFmtId="0" fontId="5" fillId="2" borderId="1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3" borderId="0" xfId="0" applyFont="1" applyFill="1" applyAlignment="1">
      <alignment horizontal="center"/>
    </xf>
    <xf numFmtId="0" fontId="4" fillId="2" borderId="6" xfId="0" applyFont="1" applyFill="1" applyBorder="1" applyAlignment="1">
      <alignment horizontal="justify" vertical="center" wrapText="1"/>
    </xf>
    <xf numFmtId="0" fontId="4" fillId="2" borderId="24" xfId="0" applyFont="1" applyFill="1" applyBorder="1" applyAlignment="1">
      <alignment horizontal="justify" vertical="center"/>
    </xf>
    <xf numFmtId="0" fontId="4" fillId="2" borderId="25" xfId="0" applyFont="1" applyFill="1" applyBorder="1" applyAlignment="1">
      <alignment horizontal="justify" vertical="center"/>
    </xf>
    <xf numFmtId="0" fontId="5" fillId="2" borderId="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0" xfId="0" applyFont="1" applyFill="1" applyBorder="1" applyAlignment="1">
      <alignment horizontal="center"/>
    </xf>
    <xf numFmtId="0" fontId="5" fillId="2" borderId="10" xfId="0" applyFont="1" applyFill="1" applyBorder="1" applyAlignment="1">
      <alignment horizontal="center"/>
    </xf>
    <xf numFmtId="0" fontId="4" fillId="2" borderId="24" xfId="0" applyFont="1" applyFill="1" applyBorder="1" applyAlignment="1">
      <alignment horizontal="justify" vertical="center" wrapText="1"/>
    </xf>
    <xf numFmtId="0" fontId="4" fillId="2" borderId="25" xfId="0" applyFont="1" applyFill="1" applyBorder="1" applyAlignment="1">
      <alignment horizontal="justify" vertical="center" wrapText="1"/>
    </xf>
    <xf numFmtId="0" fontId="4" fillId="2" borderId="6" xfId="0" applyFont="1" applyFill="1" applyBorder="1" applyAlignment="1">
      <alignment horizontal="left" vertical="justify"/>
    </xf>
    <xf numFmtId="0" fontId="4" fillId="2" borderId="24" xfId="0" applyFont="1" applyFill="1" applyBorder="1" applyAlignment="1">
      <alignment horizontal="left" vertical="justify"/>
    </xf>
    <xf numFmtId="0" fontId="4" fillId="2" borderId="25" xfId="0" applyFont="1" applyFill="1" applyBorder="1" applyAlignment="1">
      <alignment horizontal="left" vertical="justify"/>
    </xf>
    <xf numFmtId="0" fontId="4" fillId="2" borderId="28" xfId="0" applyFont="1" applyFill="1" applyBorder="1" applyAlignment="1">
      <alignment horizontal="left"/>
    </xf>
    <xf numFmtId="0" fontId="4" fillId="2" borderId="24" xfId="0" applyFont="1" applyFill="1" applyBorder="1" applyAlignment="1">
      <alignment horizontal="left"/>
    </xf>
    <xf numFmtId="0" fontId="4" fillId="2" borderId="25" xfId="0" applyFont="1" applyFill="1" applyBorder="1" applyAlignment="1">
      <alignment horizontal="left"/>
    </xf>
    <xf numFmtId="0" fontId="5" fillId="0" borderId="0" xfId="0" applyFont="1" applyAlignment="1">
      <alignment horizontal="center" wrapText="1"/>
    </xf>
    <xf numFmtId="0" fontId="5" fillId="2" borderId="1" xfId="0" applyFont="1" applyFill="1" applyBorder="1" applyAlignment="1">
      <alignment horizontal="center" vertical="center"/>
    </xf>
    <xf numFmtId="0" fontId="5" fillId="2" borderId="29" xfId="0" applyFont="1" applyFill="1" applyBorder="1" applyAlignment="1">
      <alignment horizontal="center" vertical="center"/>
    </xf>
  </cellXfs>
  <cellStyles count="3">
    <cellStyle name="Millares" xfId="1" builtinId="3"/>
    <cellStyle name="Normal" xfId="0" builtinId="0"/>
    <cellStyle name="Normal 2" xfId="2"/>
  </cellStyles>
  <dxfs count="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00FFFF"/>
          <bgColor rgb="FF00FFFF"/>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1181100</xdr:colOff>
      <xdr:row>7</xdr:row>
      <xdr:rowOff>114300</xdr:rowOff>
    </xdr:to>
    <xdr:pic>
      <xdr:nvPicPr>
        <xdr:cNvPr id="342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1</xdr:col>
      <xdr:colOff>1247775</xdr:colOff>
      <xdr:row>6</xdr:row>
      <xdr:rowOff>133350</xdr:rowOff>
    </xdr:to>
    <xdr:pic>
      <xdr:nvPicPr>
        <xdr:cNvPr id="144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0" y="38100"/>
          <a:ext cx="11811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gracion%2001122014\jthompso\Desktop\PMB%202016\CONTROL%20REMESAS\REMESA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sheetName val="Tipología"/>
      <sheetName val="Control Remesas"/>
      <sheetName val="Regiones"/>
    </sheetNames>
    <sheetDataSet>
      <sheetData sheetId="0">
        <row r="3">
          <cell r="B3">
            <v>9209150501</v>
          </cell>
          <cell r="C3">
            <v>2</v>
          </cell>
          <cell r="D3" t="str">
            <v>INSPECCIÓN TÉCNICA PARA ABASTOS DE AGUA POTABLE</v>
          </cell>
        </row>
        <row r="4">
          <cell r="B4">
            <v>14103151004</v>
          </cell>
          <cell r="C4">
            <v>2</v>
          </cell>
          <cell r="D4" t="str">
            <v>ASISTENCIA TÉCNICA PROFESIONALES PARA PROYECTOS CON FINANCIAMIENTO DE LA SUBDERE EN LA COMUNA DE LANCO.</v>
          </cell>
        </row>
        <row r="5">
          <cell r="B5">
            <v>9204140717</v>
          </cell>
          <cell r="C5">
            <v>2</v>
          </cell>
          <cell r="D5" t="str">
            <v>CONSTRUCCION INFRAESTRUCTURA SANITARIA REQUEN PILLAN, SAN RAMÓN, JOSÉ GUIÑON, JUAN ANTINAO</v>
          </cell>
        </row>
        <row r="6">
          <cell r="B6">
            <v>9204140503</v>
          </cell>
          <cell r="C6">
            <v>2</v>
          </cell>
          <cell r="D6" t="str">
            <v>INSPECCIÓN TÉCNICA CONSTRUCCIÓN I. SANITARIA R. PILLAN, S. RAMON, J. GUILLON, J. ANTINAO, ERCILLA</v>
          </cell>
        </row>
        <row r="7">
          <cell r="B7">
            <v>8106141001</v>
          </cell>
          <cell r="C7">
            <v>2</v>
          </cell>
          <cell r="D7" t="str">
            <v>ASISTENCIA TÉCNICA "CONSTRUCCIÓN CASETAS SANITARIAS DIVERSOS SECTORES COMUNA DE LOTA", LOTA</v>
          </cell>
        </row>
        <row r="8">
          <cell r="B8">
            <v>8905151002</v>
          </cell>
          <cell r="C8">
            <v>2</v>
          </cell>
          <cell r="D8" t="str">
            <v>ASISTENCIA TÉCNICA PARA LA ELABORACION DE PROYECTOS DE ACCESO AL AGUA PARA EL CONSUMO HUMANO</v>
          </cell>
        </row>
        <row r="9">
          <cell r="B9">
            <v>5703151002</v>
          </cell>
          <cell r="C9">
            <v>2</v>
          </cell>
          <cell r="D9" t="str">
            <v>DESARROLLO Y EVALUACION DE PROYECTOS EN EL AREA DE SANEAMIENTO SANITARIO, EN DIFERENTES SECTORES DE LA COMUNA</v>
          </cell>
        </row>
        <row r="10">
          <cell r="B10">
            <v>8314141002</v>
          </cell>
          <cell r="C10">
            <v>2</v>
          </cell>
          <cell r="D10" t="str">
            <v>DISEÑO Y NORMALIZACION SISTEMAS DE ABASTECIMIENTO AGUA POTABLE ALTO BIOBIO</v>
          </cell>
        </row>
        <row r="11">
          <cell r="B11">
            <v>8206151007</v>
          </cell>
          <cell r="C11">
            <v>2</v>
          </cell>
          <cell r="D11" t="str">
            <v>ASESORÍA PROFESIONAL SANEAMIENTO SANITARIO INTEGRAL DE ASENTAMIENTOS IRREGULARES, COMUNA DE LOS ÁLAMOS.</v>
          </cell>
        </row>
        <row r="12">
          <cell r="B12">
            <v>9209150601</v>
          </cell>
          <cell r="C12">
            <v>2</v>
          </cell>
          <cell r="D12" t="str">
            <v>ASISTENCIA LEGAL PARA SANEAMIENTO SANITARIO Y SERVICIOS BASICOS</v>
          </cell>
        </row>
        <row r="13">
          <cell r="B13">
            <v>4303150501</v>
          </cell>
          <cell r="C13">
            <v>3</v>
          </cell>
          <cell r="D13" t="str">
            <v>PROYECTOS DE DEMOLICIÓN VIVIENDAS AFECTADAS E INSTALACIÓN VIVIENDAS DE EMERGENCIA CONECTADA A SERVICIOS BÁSICOS</v>
          </cell>
        </row>
        <row r="14">
          <cell r="B14">
            <v>13105151001</v>
          </cell>
          <cell r="C14">
            <v>2</v>
          </cell>
          <cell r="D14" t="str">
            <v>CATASTRO PARA BENEFICIARIOS DE TÍTULOS DE DOMINIO DIVERSOS SECTORES, COMUNA DE EL BOSQUE</v>
          </cell>
        </row>
        <row r="15">
          <cell r="B15">
            <v>9104141004</v>
          </cell>
          <cell r="C15">
            <v>3</v>
          </cell>
          <cell r="D15" t="str">
            <v>CONTRATACIÓN PROFESIONAL DE APOYO ESTRATEGIA DE MINIMIZACIÓN DE RESIDUOS SÓLIDOS DOMICILIARIOS PARA LA COMUNA DE CURARREHUE</v>
          </cell>
        </row>
        <row r="16">
          <cell r="B16">
            <v>9107141002</v>
          </cell>
          <cell r="C16">
            <v>3</v>
          </cell>
          <cell r="D16" t="str">
            <v>ASESORÍA PROFESIONAL PARA DAR RESPUESTA A ALTA DEMANDA POR SOLUCIONES DE AGUA Y SANEAMIENTO BÁSICO EN VARIOS SECTORES RURALES Y URBANOS DE GORBEA</v>
          </cell>
        </row>
        <row r="17">
          <cell r="B17">
            <v>9204140717</v>
          </cell>
          <cell r="C17">
            <v>2</v>
          </cell>
          <cell r="D17" t="str">
            <v>CONSTRUCCION INFRAESTRUCTURA SANITARIA REQUEN PILLAN, SAN RAMÓN, JOSÉ GUIÑON, JUAN ANTINAO</v>
          </cell>
        </row>
        <row r="18">
          <cell r="B18">
            <v>4304150501</v>
          </cell>
          <cell r="C18">
            <v>2</v>
          </cell>
          <cell r="D18" t="str">
            <v>PROYECTOS DE DEMOLICIÓN VIVIENDAS AFECTADAS E INSTALACIÓN VIVIENDAS DE EMERGENCIA CONECTADA A SERVICIOS BÁSICOS</v>
          </cell>
        </row>
        <row r="19">
          <cell r="B19">
            <v>4201140702</v>
          </cell>
          <cell r="C19">
            <v>3</v>
          </cell>
          <cell r="D19" t="str">
            <v>CONSTRUCCIÓN COLECTOR AVDA. LA CONCEPCIÓN, ILLAPEL</v>
          </cell>
        </row>
        <row r="20">
          <cell r="B20">
            <v>9112130705</v>
          </cell>
          <cell r="C20">
            <v>3</v>
          </cell>
          <cell r="D20" t="str">
            <v>EJECUCIÓN PLANTA ELEVADORA TERRENO COMITÉ DE VIVIENDA EL FARO</v>
          </cell>
        </row>
        <row r="21">
          <cell r="B21">
            <v>9209150503</v>
          </cell>
          <cell r="C21">
            <v>3</v>
          </cell>
          <cell r="D21" t="str">
            <v>INSPECCIÓN TÉCNICA PARA ABASTOS DE AGUA POTABLE</v>
          </cell>
        </row>
        <row r="22">
          <cell r="B22">
            <v>5703151003</v>
          </cell>
          <cell r="C22">
            <v>3</v>
          </cell>
          <cell r="D22" t="str">
            <v>ASISTENCIA TECNICA PARA EL DESARROLLO Y EVALUACION DE PROYECTOS EN EL AREA DE SANEAMIENTO SANITARIO, EN DIFERENTES SECTORES DE LA COMUNA DE LLAY-LLAY</v>
          </cell>
        </row>
        <row r="23">
          <cell r="B23">
            <v>4104141004</v>
          </cell>
          <cell r="C23">
            <v>3</v>
          </cell>
          <cell r="D23" t="str">
            <v>ASISTENCIA TECNICA PARA GENERACIÓN DE PROYECTOS VARIAS LOCALIDADES DE LA COMUNA DE LA HIGUERA - PERIODO 2015</v>
          </cell>
        </row>
        <row r="24">
          <cell r="B24">
            <v>3302151004</v>
          </cell>
          <cell r="C24">
            <v>3</v>
          </cell>
          <cell r="D24" t="str">
            <v>ASISTENCIA TÉCNICA PARA GENERACIÓN DE PROYECTOS EMERGENCIA, ALTO DEL CARMEN</v>
          </cell>
        </row>
        <row r="25">
          <cell r="B25">
            <v>4106110702</v>
          </cell>
          <cell r="C25">
            <v>3</v>
          </cell>
          <cell r="D25" t="str">
            <v>MEJORAMIENTO PTAS GUALLIGUAICA</v>
          </cell>
        </row>
        <row r="26">
          <cell r="B26">
            <v>8206151006</v>
          </cell>
          <cell r="C26">
            <v>3</v>
          </cell>
          <cell r="D26" t="str">
            <v>ASISTENCIA TECNICA PROYECTOS PMB ZONA DE REZAGO, COMUNA DE LOS ALAMOS</v>
          </cell>
        </row>
        <row r="27">
          <cell r="B27">
            <v>8404151004</v>
          </cell>
          <cell r="C27">
            <v>3</v>
          </cell>
          <cell r="D27" t="str">
            <v>ASISTENCIA TÉCNICA DE PROFESIONALES PARA LA MUNICIPALIDAD DE COELEMU</v>
          </cell>
        </row>
        <row r="28">
          <cell r="B28">
            <v>8101151002</v>
          </cell>
          <cell r="C28">
            <v>3</v>
          </cell>
          <cell r="D28" t="str">
            <v>DISEÑOS SANEAMIENTO SEIS PROYECTOS COMUNA CONCEPCION</v>
          </cell>
        </row>
        <row r="29">
          <cell r="B29">
            <v>8207151004</v>
          </cell>
          <cell r="C29">
            <v>3</v>
          </cell>
          <cell r="D29" t="str">
            <v>ASISTENCIA TECNICA PARA DESARROLLO DE PROYECTOS SANITARIOS, ABASTOS DE AGUA Y DIVERSOS PROYECTOS SECPLAN</v>
          </cell>
        </row>
        <row r="30">
          <cell r="B30">
            <v>8304151002</v>
          </cell>
          <cell r="C30">
            <v>3</v>
          </cell>
          <cell r="D30" t="str">
            <v>ASISTENCIA TECNICA PARA EL SANEAMIENTO SANITARIO COMUNA DE LAJA, II PARTE</v>
          </cell>
        </row>
        <row r="31">
          <cell r="B31">
            <v>10401151006</v>
          </cell>
          <cell r="C31">
            <v>3</v>
          </cell>
          <cell r="D31" t="str">
            <v>GENERACIÓN DE PRE FACTIBILIDADES, PERFILES Y PROYECTOS DEL PLAN PATAGONIA VERDE, RECONSTRUCCIÓN</v>
          </cell>
        </row>
        <row r="32">
          <cell r="B32">
            <v>4201140502</v>
          </cell>
          <cell r="C32">
            <v>3</v>
          </cell>
          <cell r="D32" t="str">
            <v>CONSTRUCCIÓN COLECTOR AVDA. LA CONCEPCIÓN Y MEJORAMIENTO AGUA POTABLE Y ALCANTARILLADO UNIÓN LAS MAJADITAS</v>
          </cell>
        </row>
        <row r="33">
          <cell r="B33">
            <v>4201150503</v>
          </cell>
          <cell r="C33">
            <v>3</v>
          </cell>
          <cell r="D33" t="str">
            <v>PROYECTOS DE DEMOLICIÓN VIVIENDAS AFECTADAS E INSTALACIÓN VIVIENDAS DE EMERGENCIA CONECTADA A SERVICIOS BÁSICOS</v>
          </cell>
        </row>
        <row r="34">
          <cell r="B34">
            <v>13129151006</v>
          </cell>
          <cell r="C34">
            <v>3</v>
          </cell>
          <cell r="D34" t="str">
            <v>ASISTENCIA TECNICA PARA SOLUCIONES SANITARIAS PARA LA LEGUA Y OTROS SECTORES DE LA COMUNA</v>
          </cell>
        </row>
        <row r="35">
          <cell r="B35">
            <v>8104141001</v>
          </cell>
          <cell r="C35">
            <v>3</v>
          </cell>
          <cell r="D35" t="str">
            <v>DISEÑO SANEAMIENTO SANITARIO DIFERENTES SECTORES DE FLORIDA</v>
          </cell>
        </row>
        <row r="36">
          <cell r="B36">
            <v>8402151002</v>
          </cell>
          <cell r="C36">
            <v>3</v>
          </cell>
          <cell r="D36" t="str">
            <v>ASISTENCIA TÉCNICA AGUA POTABLE RURAL DIVERSOS SECTORES</v>
          </cell>
        </row>
        <row r="37">
          <cell r="B37">
            <v>4202150501</v>
          </cell>
          <cell r="C37">
            <v>3</v>
          </cell>
          <cell r="D37" t="str">
            <v>PROYECTOS DE DEMOLICIÓN VIVIENDAS AFECTADAS E INSTALACIÓN VIVIENDAS DE EMERGENCIA CONECTADA A SERVICIOS BÁSICOS</v>
          </cell>
        </row>
        <row r="38">
          <cell r="B38">
            <v>7407130705</v>
          </cell>
          <cell r="C38">
            <v>3</v>
          </cell>
          <cell r="D38" t="str">
            <v>CONSTRUCCIÓN Y DISTRIBUCIÓN RED DE AGUA POTABLE LOCALIDAD DE REYES</v>
          </cell>
        </row>
        <row r="39">
          <cell r="B39">
            <v>6112151001</v>
          </cell>
          <cell r="C39">
            <v>3</v>
          </cell>
          <cell r="D39" t="str">
            <v>CONTRATACIÓN DE PROFESIONALES, PARA EJECUTAR CATAST. SANIT. Y GENERAC. DE PROYECTOS PARA LA FORM. DE DISEÑO PROYECTOS SANITARIO, PEUMO</v>
          </cell>
        </row>
        <row r="40">
          <cell r="B40">
            <v>13501161005</v>
          </cell>
          <cell r="C40">
            <v>3</v>
          </cell>
          <cell r="D40" t="str">
            <v>SANEAMIENTO BÁSICO DE LA COMUNA</v>
          </cell>
        </row>
        <row r="41">
          <cell r="B41">
            <v>4305151004</v>
          </cell>
          <cell r="C41">
            <v>3</v>
          </cell>
          <cell r="D41" t="str">
            <v>CONTRATACIÓN DE SERVICIOS PROFESIONALES PARA GENERACION DE PROYECTOS , VARIAS LOCALIDADES, COMUNA DE RÍO HURTADO</v>
          </cell>
        </row>
        <row r="42">
          <cell r="B42">
            <v>12301151003</v>
          </cell>
          <cell r="C42">
            <v>3</v>
          </cell>
          <cell r="D42" t="str">
            <v>CONTRATACION DE ASISTENCIA TECNICA CONTRAPARTE DE PROYECTOS SANEAMIENTO SANITARIO, DE LA COMUNA DE PORVENIR</v>
          </cell>
        </row>
        <row r="43">
          <cell r="B43">
            <v>12301150401</v>
          </cell>
          <cell r="C43">
            <v>3</v>
          </cell>
          <cell r="D43" t="str">
            <v>ESTUDIO DE PREFACTIBILIDAD SISTEMA DE APR SECTORES PERIURBANOS DE PORVENIR, TIERRA DEL FUEGO</v>
          </cell>
        </row>
        <row r="44">
          <cell r="B44">
            <v>10403151003</v>
          </cell>
          <cell r="C44">
            <v>3</v>
          </cell>
          <cell r="D44" t="str">
            <v>ASISTENCIA TÉCNICA SANEAMIENTO SANITARIO Y OTROS EN EL MARCO DEL PLAN PATAGONIA VERDE COMUNA DE HUALAIHUÉ</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9:H279"/>
  <sheetViews>
    <sheetView showGridLines="0" tabSelected="1" view="pageBreakPreview" zoomScale="84" zoomScaleNormal="106" zoomScaleSheetLayoutView="84" workbookViewId="0">
      <selection activeCell="D14" sqref="D14:H14"/>
    </sheetView>
  </sheetViews>
  <sheetFormatPr baseColWidth="10" defaultRowHeight="12.75" x14ac:dyDescent="0.2"/>
  <cols>
    <col min="1" max="1" width="11.42578125" style="1"/>
    <col min="2" max="2" width="19.7109375" style="1" customWidth="1"/>
    <col min="3" max="3" width="37.5703125" style="10" customWidth="1"/>
    <col min="4" max="4" width="59.7109375" style="3" customWidth="1"/>
    <col min="5" max="5" width="25.42578125" style="3" customWidth="1"/>
    <col min="6" max="6" width="20.7109375" style="3" bestFit="1" customWidth="1"/>
    <col min="7" max="7" width="26.28515625" style="1" customWidth="1"/>
    <col min="8" max="8" width="26" style="1" bestFit="1" customWidth="1"/>
    <col min="9" max="9" width="5.85546875" style="1" customWidth="1"/>
    <col min="10" max="16384" width="11.42578125" style="1"/>
  </cols>
  <sheetData>
    <row r="9" spans="3:8" x14ac:dyDescent="0.2">
      <c r="C9" s="1"/>
      <c r="D9" s="1"/>
    </row>
    <row r="10" spans="3:8" x14ac:dyDescent="0.2">
      <c r="C10" s="13" t="s">
        <v>2</v>
      </c>
    </row>
    <row r="11" spans="3:8" s="25" customFormat="1" x14ac:dyDescent="0.2">
      <c r="C11" s="13" t="s">
        <v>47</v>
      </c>
      <c r="D11" s="24"/>
      <c r="E11" s="24"/>
      <c r="F11" s="24"/>
    </row>
    <row r="12" spans="3:8" s="25" customFormat="1" x14ac:dyDescent="0.2">
      <c r="C12" s="71" t="s">
        <v>167</v>
      </c>
      <c r="D12" s="71"/>
      <c r="E12" s="24"/>
      <c r="F12" s="24"/>
    </row>
    <row r="13" spans="3:8" ht="13.5" thickBot="1" x14ac:dyDescent="0.25"/>
    <row r="14" spans="3:8" ht="409.5" customHeight="1" thickBot="1" x14ac:dyDescent="0.25">
      <c r="C14" s="15" t="s">
        <v>52</v>
      </c>
      <c r="D14" s="77" t="s">
        <v>53</v>
      </c>
      <c r="E14" s="78"/>
      <c r="F14" s="78"/>
      <c r="G14" s="78"/>
      <c r="H14" s="79"/>
    </row>
    <row r="15" spans="3:8" ht="13.5" thickBot="1" x14ac:dyDescent="0.25">
      <c r="D15" s="62"/>
      <c r="E15" s="62"/>
      <c r="F15" s="62"/>
      <c r="G15" s="63"/>
      <c r="H15" s="63"/>
    </row>
    <row r="16" spans="3:8" ht="90" customHeight="1" thickBot="1" x14ac:dyDescent="0.25">
      <c r="C16" s="14" t="s">
        <v>30</v>
      </c>
      <c r="D16" s="77" t="s">
        <v>168</v>
      </c>
      <c r="E16" s="88"/>
      <c r="F16" s="88"/>
      <c r="G16" s="88"/>
      <c r="H16" s="89"/>
    </row>
    <row r="17" spans="3:8" ht="13.5" thickBot="1" x14ac:dyDescent="0.25"/>
    <row r="18" spans="3:8" ht="13.5" thickBot="1" x14ac:dyDescent="0.25">
      <c r="C18" s="11" t="s">
        <v>41</v>
      </c>
      <c r="D18" s="12">
        <v>24181036000</v>
      </c>
    </row>
    <row r="19" spans="3:8" x14ac:dyDescent="0.2">
      <c r="C19" s="16" t="s">
        <v>40</v>
      </c>
      <c r="D19" s="30">
        <v>830709000</v>
      </c>
    </row>
    <row r="20" spans="3:8" ht="13.5" thickBot="1" x14ac:dyDescent="0.25">
      <c r="C20" s="17" t="s">
        <v>42</v>
      </c>
      <c r="D20" s="31">
        <v>0</v>
      </c>
    </row>
    <row r="21" spans="3:8" ht="13.5" thickBot="1" x14ac:dyDescent="0.25">
      <c r="C21" s="11" t="s">
        <v>43</v>
      </c>
      <c r="D21" s="12">
        <f>D18+D19</f>
        <v>25011745000</v>
      </c>
    </row>
    <row r="23" spans="3:8" x14ac:dyDescent="0.2">
      <c r="D23" s="76" t="s">
        <v>26</v>
      </c>
      <c r="E23" s="76"/>
      <c r="F23" s="76"/>
    </row>
    <row r="24" spans="3:8" x14ac:dyDescent="0.2">
      <c r="D24" s="76" t="s">
        <v>25</v>
      </c>
      <c r="E24" s="76"/>
      <c r="F24" s="76"/>
    </row>
    <row r="25" spans="3:8" ht="13.5" thickBot="1" x14ac:dyDescent="0.25"/>
    <row r="26" spans="3:8" x14ac:dyDescent="0.2">
      <c r="E26" s="83" t="s">
        <v>4</v>
      </c>
      <c r="F26" s="86" t="s">
        <v>51</v>
      </c>
    </row>
    <row r="27" spans="3:8" x14ac:dyDescent="0.2">
      <c r="E27" s="84"/>
      <c r="F27" s="87"/>
    </row>
    <row r="28" spans="3:8" ht="13.5" thickBot="1" x14ac:dyDescent="0.25">
      <c r="E28" s="85"/>
      <c r="F28" s="29" t="s">
        <v>7</v>
      </c>
    </row>
    <row r="29" spans="3:8" x14ac:dyDescent="0.2">
      <c r="E29" s="18" t="s">
        <v>18</v>
      </c>
      <c r="F29" s="19">
        <v>0</v>
      </c>
      <c r="H29" s="53"/>
    </row>
    <row r="30" spans="3:8" x14ac:dyDescent="0.2">
      <c r="E30" s="4" t="s">
        <v>11</v>
      </c>
      <c r="F30" s="5">
        <v>0</v>
      </c>
      <c r="H30" s="53"/>
    </row>
    <row r="31" spans="3:8" x14ac:dyDescent="0.2">
      <c r="E31" s="4" t="s">
        <v>12</v>
      </c>
      <c r="F31" s="5">
        <f>+'Acciones Concurrentes 2016'!L21</f>
        <v>8600000</v>
      </c>
      <c r="H31" s="53"/>
    </row>
    <row r="32" spans="3:8" x14ac:dyDescent="0.2">
      <c r="E32" s="4" t="s">
        <v>13</v>
      </c>
      <c r="F32" s="5">
        <f>+'Acciones Concurrentes 2016'!L31</f>
        <v>168866780</v>
      </c>
      <c r="H32" s="53"/>
    </row>
    <row r="33" spans="3:8" x14ac:dyDescent="0.2">
      <c r="E33" s="4" t="s">
        <v>8</v>
      </c>
      <c r="F33" s="5">
        <f>+'Acciones Concurrentes 2016'!L34</f>
        <v>19019996</v>
      </c>
      <c r="H33" s="53"/>
    </row>
    <row r="34" spans="3:8" x14ac:dyDescent="0.2">
      <c r="E34" s="4" t="s">
        <v>19</v>
      </c>
      <c r="F34" s="5">
        <f>+'Acciones Concurrentes 2016'!L36</f>
        <v>5324400</v>
      </c>
      <c r="H34" s="53"/>
    </row>
    <row r="35" spans="3:8" x14ac:dyDescent="0.2">
      <c r="E35" s="4" t="s">
        <v>9</v>
      </c>
      <c r="F35" s="5">
        <f>+'Acciones Concurrentes 2016'!L38</f>
        <v>2245800</v>
      </c>
      <c r="H35" s="53"/>
    </row>
    <row r="36" spans="3:8" x14ac:dyDescent="0.2">
      <c r="E36" s="4" t="s">
        <v>20</v>
      </c>
      <c r="F36" s="5">
        <f>+'Acciones Concurrentes 2016'!L50</f>
        <v>208548000</v>
      </c>
      <c r="H36" s="53"/>
    </row>
    <row r="37" spans="3:8" x14ac:dyDescent="0.2">
      <c r="E37" s="4" t="s">
        <v>21</v>
      </c>
      <c r="F37" s="5">
        <f>+'Acciones Concurrentes 2016'!L59</f>
        <v>88529260</v>
      </c>
      <c r="H37" s="53"/>
    </row>
    <row r="38" spans="3:8" x14ac:dyDescent="0.2">
      <c r="E38" s="4" t="s">
        <v>22</v>
      </c>
      <c r="F38" s="5">
        <f>+'Acciones Concurrentes 2016'!L62</f>
        <v>16620003</v>
      </c>
      <c r="H38" s="53"/>
    </row>
    <row r="39" spans="3:8" x14ac:dyDescent="0.2">
      <c r="E39" s="4" t="s">
        <v>10</v>
      </c>
      <c r="F39" s="5">
        <v>0</v>
      </c>
      <c r="H39" s="53"/>
    </row>
    <row r="40" spans="3:8" x14ac:dyDescent="0.2">
      <c r="E40" s="6" t="s">
        <v>23</v>
      </c>
      <c r="F40" s="5">
        <f>+'Acciones Concurrentes 2016'!L65</f>
        <v>46472000</v>
      </c>
      <c r="H40" s="53"/>
    </row>
    <row r="41" spans="3:8" x14ac:dyDescent="0.2">
      <c r="E41" s="4" t="s">
        <v>24</v>
      </c>
      <c r="F41" s="5">
        <f>+'Acciones Concurrentes 2016'!L69</f>
        <v>78956565</v>
      </c>
      <c r="H41" s="53"/>
    </row>
    <row r="42" spans="3:8" x14ac:dyDescent="0.2">
      <c r="E42" s="6" t="s">
        <v>14</v>
      </c>
      <c r="F42" s="5">
        <f>+'Acciones Concurrentes 2016'!L71</f>
        <v>25601280</v>
      </c>
      <c r="H42" s="53"/>
    </row>
    <row r="43" spans="3:8" ht="13.5" thickBot="1" x14ac:dyDescent="0.25">
      <c r="E43" s="20" t="s">
        <v>15</v>
      </c>
      <c r="F43" s="21"/>
    </row>
    <row r="44" spans="3:8" ht="13.5" thickBot="1" x14ac:dyDescent="0.25">
      <c r="E44" s="22" t="s">
        <v>17</v>
      </c>
      <c r="F44" s="23">
        <f>SUM(F29:F43)</f>
        <v>668784084</v>
      </c>
      <c r="G44" s="9"/>
    </row>
    <row r="45" spans="3:8" ht="13.5" thickBot="1" x14ac:dyDescent="0.25"/>
    <row r="46" spans="3:8" ht="22.5" customHeight="1" thickBot="1" x14ac:dyDescent="0.25">
      <c r="C46" s="72" t="s">
        <v>36</v>
      </c>
      <c r="D46" s="72" t="s">
        <v>35</v>
      </c>
      <c r="E46" s="74" t="s">
        <v>44</v>
      </c>
      <c r="F46" s="80" t="s">
        <v>37</v>
      </c>
      <c r="G46" s="81"/>
      <c r="H46" s="82"/>
    </row>
    <row r="47" spans="3:8" ht="16.5" customHeight="1" x14ac:dyDescent="0.2">
      <c r="C47" s="73"/>
      <c r="D47" s="73"/>
      <c r="E47" s="75"/>
      <c r="F47" s="47" t="s">
        <v>32</v>
      </c>
      <c r="G47" s="47" t="s">
        <v>33</v>
      </c>
      <c r="H47" s="47" t="s">
        <v>34</v>
      </c>
    </row>
    <row r="48" spans="3:8" x14ac:dyDescent="0.2">
      <c r="C48" s="48" t="s">
        <v>58</v>
      </c>
      <c r="D48" s="48" t="s">
        <v>59</v>
      </c>
      <c r="E48" s="49">
        <v>1500000</v>
      </c>
      <c r="F48" s="50"/>
      <c r="G48" s="50"/>
      <c r="H48" s="28"/>
    </row>
    <row r="49" spans="3:8" x14ac:dyDescent="0.2">
      <c r="C49" s="48" t="s">
        <v>60</v>
      </c>
      <c r="D49" s="48" t="s">
        <v>59</v>
      </c>
      <c r="E49" s="49">
        <v>1500000</v>
      </c>
      <c r="F49" s="50"/>
      <c r="G49" s="50"/>
      <c r="H49" s="28"/>
    </row>
    <row r="50" spans="3:8" x14ac:dyDescent="0.2">
      <c r="C50" s="48" t="s">
        <v>58</v>
      </c>
      <c r="D50" s="48" t="s">
        <v>59</v>
      </c>
      <c r="E50" s="49">
        <v>1500000</v>
      </c>
      <c r="F50" s="50"/>
      <c r="G50" s="50"/>
      <c r="H50" s="28"/>
    </row>
    <row r="51" spans="3:8" x14ac:dyDescent="0.2">
      <c r="C51" s="48" t="s">
        <v>58</v>
      </c>
      <c r="D51" s="48" t="s">
        <v>59</v>
      </c>
      <c r="E51" s="49">
        <v>1500000</v>
      </c>
      <c r="F51" s="50"/>
      <c r="G51" s="50"/>
      <c r="H51" s="28"/>
    </row>
    <row r="52" spans="3:8" x14ac:dyDescent="0.2">
      <c r="C52" s="48" t="s">
        <v>61</v>
      </c>
      <c r="D52" s="48" t="s">
        <v>59</v>
      </c>
      <c r="E52" s="49">
        <v>1500000</v>
      </c>
      <c r="F52" s="50"/>
      <c r="G52" s="50"/>
      <c r="H52" s="28"/>
    </row>
    <row r="53" spans="3:8" x14ac:dyDescent="0.2">
      <c r="C53" s="48" t="s">
        <v>62</v>
      </c>
      <c r="D53" s="48" t="s">
        <v>59</v>
      </c>
      <c r="E53" s="49">
        <v>1500000</v>
      </c>
      <c r="F53" s="50"/>
      <c r="G53" s="50"/>
      <c r="H53" s="28"/>
    </row>
    <row r="54" spans="3:8" x14ac:dyDescent="0.2">
      <c r="C54" s="48" t="s">
        <v>58</v>
      </c>
      <c r="D54" s="48" t="s">
        <v>59</v>
      </c>
      <c r="E54" s="49">
        <v>1500000</v>
      </c>
      <c r="F54" s="50"/>
      <c r="G54" s="50"/>
      <c r="H54" s="28"/>
    </row>
    <row r="55" spans="3:8" x14ac:dyDescent="0.2">
      <c r="C55" s="48" t="s">
        <v>63</v>
      </c>
      <c r="D55" s="48" t="s">
        <v>59</v>
      </c>
      <c r="E55" s="49">
        <v>1650000</v>
      </c>
      <c r="F55" s="50"/>
      <c r="G55" s="50"/>
      <c r="H55" s="28"/>
    </row>
    <row r="56" spans="3:8" x14ac:dyDescent="0.2">
      <c r="C56" s="48" t="s">
        <v>62</v>
      </c>
      <c r="D56" s="48" t="s">
        <v>59</v>
      </c>
      <c r="E56" s="49">
        <v>500000</v>
      </c>
      <c r="F56" s="50"/>
      <c r="G56" s="50"/>
      <c r="H56" s="28"/>
    </row>
    <row r="57" spans="3:8" x14ac:dyDescent="0.2">
      <c r="C57" s="48" t="s">
        <v>61</v>
      </c>
      <c r="D57" s="48" t="s">
        <v>59</v>
      </c>
      <c r="E57" s="49">
        <v>500000</v>
      </c>
      <c r="F57" s="50"/>
      <c r="G57" s="50"/>
      <c r="H57" s="28"/>
    </row>
    <row r="58" spans="3:8" x14ac:dyDescent="0.2">
      <c r="C58" s="48" t="s">
        <v>61</v>
      </c>
      <c r="D58" s="48" t="s">
        <v>59</v>
      </c>
      <c r="E58" s="49">
        <v>1500000</v>
      </c>
      <c r="F58" s="50"/>
      <c r="G58" s="50"/>
      <c r="H58" s="28"/>
    </row>
    <row r="59" spans="3:8" x14ac:dyDescent="0.2">
      <c r="C59" s="48" t="s">
        <v>62</v>
      </c>
      <c r="D59" s="48" t="s">
        <v>59</v>
      </c>
      <c r="E59" s="49">
        <v>1500000</v>
      </c>
      <c r="F59" s="50"/>
      <c r="G59" s="50"/>
      <c r="H59" s="28"/>
    </row>
    <row r="60" spans="3:8" x14ac:dyDescent="0.2">
      <c r="C60" s="48" t="s">
        <v>58</v>
      </c>
      <c r="D60" s="48" t="s">
        <v>59</v>
      </c>
      <c r="E60" s="49">
        <v>1500000</v>
      </c>
      <c r="F60" s="50"/>
      <c r="G60" s="50"/>
      <c r="H60" s="28"/>
    </row>
    <row r="61" spans="3:8" x14ac:dyDescent="0.2">
      <c r="C61" s="48" t="s">
        <v>63</v>
      </c>
      <c r="D61" s="48" t="s">
        <v>59</v>
      </c>
      <c r="E61" s="49">
        <v>1650000</v>
      </c>
      <c r="F61" s="50"/>
      <c r="G61" s="50"/>
      <c r="H61" s="28"/>
    </row>
    <row r="62" spans="3:8" x14ac:dyDescent="0.2">
      <c r="C62" s="48" t="s">
        <v>64</v>
      </c>
      <c r="D62" s="48" t="s">
        <v>65</v>
      </c>
      <c r="E62" s="49">
        <v>777778</v>
      </c>
      <c r="F62" s="50"/>
      <c r="G62" s="50">
        <v>5288</v>
      </c>
      <c r="H62" s="28"/>
    </row>
    <row r="63" spans="3:8" x14ac:dyDescent="0.2">
      <c r="C63" s="48" t="s">
        <v>64</v>
      </c>
      <c r="D63" s="48" t="s">
        <v>65</v>
      </c>
      <c r="E63" s="49">
        <v>1555556</v>
      </c>
      <c r="F63" s="50"/>
      <c r="G63" s="50">
        <v>5288</v>
      </c>
      <c r="H63" s="28"/>
    </row>
    <row r="64" spans="3:8" x14ac:dyDescent="0.2">
      <c r="C64" s="48" t="s">
        <v>64</v>
      </c>
      <c r="D64" s="48" t="s">
        <v>65</v>
      </c>
      <c r="E64" s="49">
        <v>1555556</v>
      </c>
      <c r="F64" s="50"/>
      <c r="G64" s="50">
        <v>5288</v>
      </c>
      <c r="H64" s="28"/>
    </row>
    <row r="65" spans="3:8" x14ac:dyDescent="0.2">
      <c r="C65" s="48" t="s">
        <v>64</v>
      </c>
      <c r="D65" s="48" t="s">
        <v>65</v>
      </c>
      <c r="E65" s="49">
        <v>1555556</v>
      </c>
      <c r="F65" s="50"/>
      <c r="G65" s="50">
        <v>5288</v>
      </c>
      <c r="H65" s="28"/>
    </row>
    <row r="66" spans="3:8" x14ac:dyDescent="0.2">
      <c r="C66" s="48" t="s">
        <v>64</v>
      </c>
      <c r="D66" s="48" t="s">
        <v>65</v>
      </c>
      <c r="E66" s="49">
        <v>1555556</v>
      </c>
      <c r="F66" s="50"/>
      <c r="G66" s="50">
        <v>5288</v>
      </c>
      <c r="H66" s="28"/>
    </row>
    <row r="67" spans="3:8" x14ac:dyDescent="0.2">
      <c r="C67" s="48" t="s">
        <v>64</v>
      </c>
      <c r="D67" s="48" t="s">
        <v>65</v>
      </c>
      <c r="E67" s="49">
        <v>1555556</v>
      </c>
      <c r="F67" s="50"/>
      <c r="G67" s="50">
        <v>5288</v>
      </c>
      <c r="H67" s="28"/>
    </row>
    <row r="68" spans="3:8" x14ac:dyDescent="0.2">
      <c r="C68" s="48" t="s">
        <v>64</v>
      </c>
      <c r="D68" s="48" t="s">
        <v>65</v>
      </c>
      <c r="E68" s="49">
        <v>1555556</v>
      </c>
      <c r="F68" s="50"/>
      <c r="G68" s="50">
        <v>5288</v>
      </c>
      <c r="H68" s="28"/>
    </row>
    <row r="69" spans="3:8" x14ac:dyDescent="0.2">
      <c r="C69" s="48" t="s">
        <v>66</v>
      </c>
      <c r="D69" s="48" t="s">
        <v>67</v>
      </c>
      <c r="E69" s="49">
        <v>1600000</v>
      </c>
      <c r="F69" s="50"/>
      <c r="G69" s="50"/>
      <c r="H69" s="28"/>
    </row>
    <row r="70" spans="3:8" x14ac:dyDescent="0.2">
      <c r="C70" s="48" t="s">
        <v>68</v>
      </c>
      <c r="D70" s="48" t="s">
        <v>67</v>
      </c>
      <c r="E70" s="49">
        <v>1500000</v>
      </c>
      <c r="F70" s="50"/>
      <c r="G70" s="50"/>
      <c r="H70" s="28"/>
    </row>
    <row r="71" spans="3:8" x14ac:dyDescent="0.2">
      <c r="C71" s="48" t="s">
        <v>69</v>
      </c>
      <c r="D71" s="48" t="s">
        <v>67</v>
      </c>
      <c r="E71" s="49">
        <v>1500000</v>
      </c>
      <c r="F71" s="50"/>
      <c r="G71" s="50"/>
      <c r="H71" s="28"/>
    </row>
    <row r="72" spans="3:8" x14ac:dyDescent="0.2">
      <c r="C72" s="48" t="s">
        <v>66</v>
      </c>
      <c r="D72" s="48" t="s">
        <v>67</v>
      </c>
      <c r="E72" s="49">
        <v>1600000</v>
      </c>
      <c r="F72" s="50"/>
      <c r="G72" s="50"/>
      <c r="H72" s="28"/>
    </row>
    <row r="73" spans="3:8" x14ac:dyDescent="0.2">
      <c r="C73" s="48" t="s">
        <v>68</v>
      </c>
      <c r="D73" s="48" t="s">
        <v>67</v>
      </c>
      <c r="E73" s="49">
        <v>1500000</v>
      </c>
      <c r="F73" s="50"/>
      <c r="G73" s="50"/>
      <c r="H73" s="28"/>
    </row>
    <row r="74" spans="3:8" x14ac:dyDescent="0.2">
      <c r="C74" s="48" t="s">
        <v>69</v>
      </c>
      <c r="D74" s="48" t="s">
        <v>67</v>
      </c>
      <c r="E74" s="49">
        <v>1500000</v>
      </c>
      <c r="F74" s="50"/>
      <c r="G74" s="50"/>
      <c r="H74" s="28"/>
    </row>
    <row r="75" spans="3:8" x14ac:dyDescent="0.2">
      <c r="C75" s="48" t="s">
        <v>69</v>
      </c>
      <c r="D75" s="48" t="s">
        <v>67</v>
      </c>
      <c r="E75" s="49">
        <v>1500000</v>
      </c>
      <c r="F75" s="50"/>
      <c r="G75" s="50"/>
      <c r="H75" s="28"/>
    </row>
    <row r="76" spans="3:8" x14ac:dyDescent="0.2">
      <c r="C76" s="48" t="s">
        <v>69</v>
      </c>
      <c r="D76" s="48" t="s">
        <v>67</v>
      </c>
      <c r="E76" s="49">
        <v>1500000</v>
      </c>
      <c r="F76" s="50"/>
      <c r="G76" s="50"/>
      <c r="H76" s="28"/>
    </row>
    <row r="77" spans="3:8" x14ac:dyDescent="0.2">
      <c r="C77" s="48" t="s">
        <v>68</v>
      </c>
      <c r="D77" s="48" t="s">
        <v>67</v>
      </c>
      <c r="E77" s="49">
        <v>1500000</v>
      </c>
      <c r="F77" s="50"/>
      <c r="G77" s="50"/>
      <c r="H77" s="28"/>
    </row>
    <row r="78" spans="3:8" x14ac:dyDescent="0.2">
      <c r="C78" s="48" t="s">
        <v>68</v>
      </c>
      <c r="D78" s="48" t="s">
        <v>67</v>
      </c>
      <c r="E78" s="49">
        <v>1500000</v>
      </c>
      <c r="F78" s="50"/>
      <c r="G78" s="50"/>
      <c r="H78" s="28"/>
    </row>
    <row r="79" spans="3:8" x14ac:dyDescent="0.2">
      <c r="C79" s="48" t="s">
        <v>66</v>
      </c>
      <c r="D79" s="48" t="s">
        <v>67</v>
      </c>
      <c r="E79" s="49">
        <v>1600000</v>
      </c>
      <c r="F79" s="50"/>
      <c r="G79" s="50"/>
      <c r="H79" s="28"/>
    </row>
    <row r="80" spans="3:8" x14ac:dyDescent="0.2">
      <c r="C80" s="48" t="s">
        <v>66</v>
      </c>
      <c r="D80" s="48" t="s">
        <v>67</v>
      </c>
      <c r="E80" s="49">
        <v>1600000</v>
      </c>
      <c r="F80" s="50"/>
      <c r="G80" s="50"/>
      <c r="H80" s="28"/>
    </row>
    <row r="81" spans="3:8" x14ac:dyDescent="0.2">
      <c r="C81" s="48" t="s">
        <v>70</v>
      </c>
      <c r="D81" s="48" t="s">
        <v>71</v>
      </c>
      <c r="E81" s="49">
        <v>1100000</v>
      </c>
      <c r="F81" s="50"/>
      <c r="G81" s="50">
        <v>3670</v>
      </c>
      <c r="H81" s="28"/>
    </row>
    <row r="82" spans="3:8" x14ac:dyDescent="0.2">
      <c r="C82" s="48" t="s">
        <v>70</v>
      </c>
      <c r="D82" s="48" t="s">
        <v>71</v>
      </c>
      <c r="E82" s="49">
        <v>2000000</v>
      </c>
      <c r="F82" s="50"/>
      <c r="G82" s="50">
        <v>3670</v>
      </c>
      <c r="H82" s="28"/>
    </row>
    <row r="83" spans="3:8" x14ac:dyDescent="0.2">
      <c r="C83" s="48" t="s">
        <v>70</v>
      </c>
      <c r="D83" s="48" t="s">
        <v>71</v>
      </c>
      <c r="E83" s="49">
        <v>2000000</v>
      </c>
      <c r="F83" s="50"/>
      <c r="G83" s="50">
        <v>3670</v>
      </c>
      <c r="H83" s="28"/>
    </row>
    <row r="84" spans="3:8" x14ac:dyDescent="0.2">
      <c r="C84" s="48" t="s">
        <v>70</v>
      </c>
      <c r="D84" s="48" t="s">
        <v>71</v>
      </c>
      <c r="E84" s="49">
        <v>2000000</v>
      </c>
      <c r="F84" s="50"/>
      <c r="G84" s="50">
        <v>3670</v>
      </c>
      <c r="H84" s="28"/>
    </row>
    <row r="85" spans="3:8" x14ac:dyDescent="0.2">
      <c r="C85" s="48" t="s">
        <v>72</v>
      </c>
      <c r="D85" s="48" t="s">
        <v>71</v>
      </c>
      <c r="E85" s="49">
        <v>1200000</v>
      </c>
      <c r="F85" s="50">
        <v>0</v>
      </c>
      <c r="G85" s="50">
        <v>0</v>
      </c>
      <c r="H85" s="28"/>
    </row>
    <row r="86" spans="3:8" x14ac:dyDescent="0.2">
      <c r="C86" s="48" t="s">
        <v>72</v>
      </c>
      <c r="D86" s="48" t="s">
        <v>71</v>
      </c>
      <c r="E86" s="49">
        <v>2000000</v>
      </c>
      <c r="F86" s="50">
        <v>0</v>
      </c>
      <c r="G86" s="50">
        <v>0</v>
      </c>
      <c r="H86" s="28"/>
    </row>
    <row r="87" spans="3:8" x14ac:dyDescent="0.2">
      <c r="C87" s="48" t="s">
        <v>72</v>
      </c>
      <c r="D87" s="48" t="s">
        <v>71</v>
      </c>
      <c r="E87" s="49">
        <v>2000000</v>
      </c>
      <c r="F87" s="50">
        <v>0</v>
      </c>
      <c r="G87" s="50">
        <v>0</v>
      </c>
      <c r="H87" s="28"/>
    </row>
    <row r="88" spans="3:8" x14ac:dyDescent="0.2">
      <c r="C88" s="48" t="s">
        <v>72</v>
      </c>
      <c r="D88" s="48" t="s">
        <v>71</v>
      </c>
      <c r="E88" s="49">
        <v>2000000</v>
      </c>
      <c r="F88" s="50">
        <v>0</v>
      </c>
      <c r="G88" s="50">
        <v>0</v>
      </c>
      <c r="H88" s="28"/>
    </row>
    <row r="89" spans="3:8" x14ac:dyDescent="0.2">
      <c r="C89" s="48" t="s">
        <v>73</v>
      </c>
      <c r="D89" s="48" t="s">
        <v>71</v>
      </c>
      <c r="E89" s="49">
        <v>1466652</v>
      </c>
      <c r="F89" s="50">
        <v>11802</v>
      </c>
      <c r="G89" s="50"/>
      <c r="H89" s="28"/>
    </row>
    <row r="90" spans="3:8" x14ac:dyDescent="0.2">
      <c r="C90" s="48" t="s">
        <v>73</v>
      </c>
      <c r="D90" s="48" t="s">
        <v>71</v>
      </c>
      <c r="E90" s="49">
        <v>2000000</v>
      </c>
      <c r="F90" s="50">
        <v>11802</v>
      </c>
      <c r="G90" s="50"/>
      <c r="H90" s="28"/>
    </row>
    <row r="91" spans="3:8" x14ac:dyDescent="0.2">
      <c r="C91" s="48" t="s">
        <v>73</v>
      </c>
      <c r="D91" s="48" t="s">
        <v>71</v>
      </c>
      <c r="E91" s="49">
        <v>2000000</v>
      </c>
      <c r="F91" s="50">
        <v>11802</v>
      </c>
      <c r="G91" s="50"/>
      <c r="H91" s="28"/>
    </row>
    <row r="92" spans="3:8" x14ac:dyDescent="0.2">
      <c r="C92" s="48" t="s">
        <v>73</v>
      </c>
      <c r="D92" s="48" t="s">
        <v>71</v>
      </c>
      <c r="E92" s="49">
        <v>2000000</v>
      </c>
      <c r="F92" s="50">
        <v>11802</v>
      </c>
      <c r="G92" s="50"/>
      <c r="H92" s="28"/>
    </row>
    <row r="93" spans="3:8" x14ac:dyDescent="0.2">
      <c r="C93" s="48" t="s">
        <v>74</v>
      </c>
      <c r="D93" s="48" t="s">
        <v>71</v>
      </c>
      <c r="E93" s="49">
        <v>1880000</v>
      </c>
      <c r="F93" s="50"/>
      <c r="G93" s="50">
        <v>630</v>
      </c>
      <c r="H93" s="28"/>
    </row>
    <row r="94" spans="3:8" x14ac:dyDescent="0.2">
      <c r="C94" s="48" t="s">
        <v>74</v>
      </c>
      <c r="D94" s="48" t="s">
        <v>71</v>
      </c>
      <c r="E94" s="49">
        <v>1900000</v>
      </c>
      <c r="F94" s="50"/>
      <c r="G94" s="50">
        <v>630</v>
      </c>
      <c r="H94" s="28"/>
    </row>
    <row r="95" spans="3:8" x14ac:dyDescent="0.2">
      <c r="C95" s="48" t="s">
        <v>74</v>
      </c>
      <c r="D95" s="48" t="s">
        <v>71</v>
      </c>
      <c r="E95" s="49">
        <v>1920000</v>
      </c>
      <c r="F95" s="50"/>
      <c r="G95" s="50">
        <v>630</v>
      </c>
      <c r="H95" s="28"/>
    </row>
    <row r="96" spans="3:8" x14ac:dyDescent="0.2">
      <c r="C96" s="48" t="s">
        <v>74</v>
      </c>
      <c r="D96" s="48" t="s">
        <v>71</v>
      </c>
      <c r="E96" s="49">
        <v>1940000</v>
      </c>
      <c r="F96" s="50"/>
      <c r="G96" s="50">
        <v>630</v>
      </c>
      <c r="H96" s="28"/>
    </row>
    <row r="97" spans="3:8" x14ac:dyDescent="0.2">
      <c r="C97" s="48" t="s">
        <v>75</v>
      </c>
      <c r="D97" s="48" t="s">
        <v>76</v>
      </c>
      <c r="E97" s="49">
        <v>1333333</v>
      </c>
      <c r="F97" s="50"/>
      <c r="G97" s="50"/>
      <c r="H97" s="28"/>
    </row>
    <row r="98" spans="3:8" x14ac:dyDescent="0.2">
      <c r="C98" s="48" t="s">
        <v>75</v>
      </c>
      <c r="D98" s="48" t="s">
        <v>76</v>
      </c>
      <c r="E98" s="49">
        <v>1333333</v>
      </c>
      <c r="F98" s="50"/>
      <c r="G98" s="50"/>
      <c r="H98" s="28"/>
    </row>
    <row r="99" spans="3:8" x14ac:dyDescent="0.2">
      <c r="C99" s="48" t="s">
        <v>77</v>
      </c>
      <c r="D99" s="48" t="s">
        <v>76</v>
      </c>
      <c r="E99" s="49">
        <v>500000</v>
      </c>
      <c r="F99" s="50"/>
      <c r="G99" s="50"/>
      <c r="H99" s="28"/>
    </row>
    <row r="100" spans="3:8" x14ac:dyDescent="0.2">
      <c r="C100" s="48" t="s">
        <v>75</v>
      </c>
      <c r="D100" s="48" t="s">
        <v>76</v>
      </c>
      <c r="E100" s="49">
        <v>1333333</v>
      </c>
      <c r="F100" s="50"/>
      <c r="G100" s="50"/>
      <c r="H100" s="28"/>
    </row>
    <row r="101" spans="3:8" x14ac:dyDescent="0.2">
      <c r="C101" s="48" t="s">
        <v>75</v>
      </c>
      <c r="D101" s="48" t="s">
        <v>76</v>
      </c>
      <c r="E101" s="49">
        <v>1333333</v>
      </c>
      <c r="F101" s="50"/>
      <c r="G101" s="50"/>
      <c r="H101" s="28"/>
    </row>
    <row r="102" spans="3:8" x14ac:dyDescent="0.2">
      <c r="C102" s="48" t="s">
        <v>77</v>
      </c>
      <c r="D102" s="48" t="s">
        <v>76</v>
      </c>
      <c r="E102" s="49">
        <v>500000</v>
      </c>
      <c r="F102" s="50"/>
      <c r="G102" s="50"/>
      <c r="H102" s="28"/>
    </row>
    <row r="103" spans="3:8" x14ac:dyDescent="0.2">
      <c r="C103" s="48" t="s">
        <v>78</v>
      </c>
      <c r="D103" s="48" t="s">
        <v>76</v>
      </c>
      <c r="E103" s="49">
        <v>850000</v>
      </c>
      <c r="F103" s="50"/>
      <c r="G103" s="50"/>
      <c r="H103" s="28"/>
    </row>
    <row r="104" spans="3:8" x14ac:dyDescent="0.2">
      <c r="C104" s="48" t="s">
        <v>79</v>
      </c>
      <c r="D104" s="48" t="s">
        <v>76</v>
      </c>
      <c r="E104" s="49">
        <v>825000</v>
      </c>
      <c r="F104" s="50"/>
      <c r="G104" s="50"/>
      <c r="H104" s="28"/>
    </row>
    <row r="105" spans="3:8" x14ac:dyDescent="0.2">
      <c r="C105" s="48" t="s">
        <v>77</v>
      </c>
      <c r="D105" s="48" t="s">
        <v>76</v>
      </c>
      <c r="E105" s="49">
        <v>500000</v>
      </c>
      <c r="F105" s="50"/>
      <c r="G105" s="50"/>
      <c r="H105" s="28"/>
    </row>
    <row r="106" spans="3:8" x14ac:dyDescent="0.2">
      <c r="C106" s="48" t="s">
        <v>79</v>
      </c>
      <c r="D106" s="48" t="s">
        <v>76</v>
      </c>
      <c r="E106" s="49">
        <v>825000</v>
      </c>
      <c r="F106" s="50"/>
      <c r="G106" s="50"/>
      <c r="H106" s="28"/>
    </row>
    <row r="107" spans="3:8" x14ac:dyDescent="0.2">
      <c r="C107" s="48" t="s">
        <v>77</v>
      </c>
      <c r="D107" s="48" t="s">
        <v>76</v>
      </c>
      <c r="E107" s="49">
        <v>500000</v>
      </c>
      <c r="F107" s="50"/>
      <c r="G107" s="50"/>
      <c r="H107" s="28"/>
    </row>
    <row r="108" spans="3:8" x14ac:dyDescent="0.2">
      <c r="C108" s="48" t="s">
        <v>75</v>
      </c>
      <c r="D108" s="48" t="s">
        <v>76</v>
      </c>
      <c r="E108" s="49">
        <v>1333333</v>
      </c>
      <c r="F108" s="50"/>
      <c r="G108" s="50"/>
      <c r="H108" s="28"/>
    </row>
    <row r="109" spans="3:8" x14ac:dyDescent="0.2">
      <c r="C109" s="48" t="s">
        <v>79</v>
      </c>
      <c r="D109" s="48" t="s">
        <v>76</v>
      </c>
      <c r="E109" s="49">
        <v>825000</v>
      </c>
      <c r="F109" s="50"/>
      <c r="G109" s="50"/>
      <c r="H109" s="28"/>
    </row>
    <row r="110" spans="3:8" x14ac:dyDescent="0.2">
      <c r="C110" s="48" t="s">
        <v>77</v>
      </c>
      <c r="D110" s="48" t="s">
        <v>76</v>
      </c>
      <c r="E110" s="49">
        <v>500000</v>
      </c>
      <c r="F110" s="50"/>
      <c r="G110" s="50"/>
      <c r="H110" s="28"/>
    </row>
    <row r="111" spans="3:8" x14ac:dyDescent="0.2">
      <c r="C111" s="48" t="s">
        <v>77</v>
      </c>
      <c r="D111" s="48" t="s">
        <v>76</v>
      </c>
      <c r="E111" s="49">
        <v>500000</v>
      </c>
      <c r="F111" s="50"/>
      <c r="G111" s="50"/>
      <c r="H111" s="28"/>
    </row>
    <row r="112" spans="3:8" x14ac:dyDescent="0.2">
      <c r="C112" s="48" t="s">
        <v>77</v>
      </c>
      <c r="D112" s="48" t="s">
        <v>76</v>
      </c>
      <c r="E112" s="49">
        <v>500000</v>
      </c>
      <c r="F112" s="50"/>
      <c r="G112" s="50"/>
      <c r="H112" s="28"/>
    </row>
    <row r="113" spans="3:8" x14ac:dyDescent="0.2">
      <c r="C113" s="48" t="s">
        <v>78</v>
      </c>
      <c r="D113" s="48" t="s">
        <v>76</v>
      </c>
      <c r="E113" s="49">
        <v>850000</v>
      </c>
      <c r="F113" s="50"/>
      <c r="G113" s="50"/>
      <c r="H113" s="28"/>
    </row>
    <row r="114" spans="3:8" x14ac:dyDescent="0.2">
      <c r="C114" s="48" t="s">
        <v>78</v>
      </c>
      <c r="D114" s="48" t="s">
        <v>76</v>
      </c>
      <c r="E114" s="49">
        <v>850000</v>
      </c>
      <c r="F114" s="50"/>
      <c r="G114" s="50"/>
      <c r="H114" s="28"/>
    </row>
    <row r="115" spans="3:8" x14ac:dyDescent="0.2">
      <c r="C115" s="48" t="s">
        <v>78</v>
      </c>
      <c r="D115" s="48" t="s">
        <v>76</v>
      </c>
      <c r="E115" s="49">
        <v>850000</v>
      </c>
      <c r="F115" s="50"/>
      <c r="G115" s="50"/>
      <c r="H115" s="28"/>
    </row>
    <row r="116" spans="3:8" x14ac:dyDescent="0.2">
      <c r="C116" s="48" t="s">
        <v>80</v>
      </c>
      <c r="D116" s="48" t="s">
        <v>81</v>
      </c>
      <c r="E116" s="49">
        <v>1566000</v>
      </c>
      <c r="F116" s="50"/>
      <c r="G116" s="50"/>
      <c r="H116" s="28"/>
    </row>
    <row r="117" spans="3:8" x14ac:dyDescent="0.2">
      <c r="C117" s="48" t="s">
        <v>82</v>
      </c>
      <c r="D117" s="48" t="s">
        <v>81</v>
      </c>
      <c r="E117" s="49">
        <v>1566000</v>
      </c>
      <c r="F117" s="50"/>
      <c r="G117" s="50"/>
      <c r="H117" s="28"/>
    </row>
    <row r="118" spans="3:8" x14ac:dyDescent="0.2">
      <c r="C118" s="48" t="s">
        <v>80</v>
      </c>
      <c r="D118" s="48" t="s">
        <v>81</v>
      </c>
      <c r="E118" s="49">
        <v>1566000</v>
      </c>
      <c r="F118" s="50"/>
      <c r="G118" s="50"/>
      <c r="H118" s="28"/>
    </row>
    <row r="119" spans="3:8" x14ac:dyDescent="0.2">
      <c r="C119" s="48" t="s">
        <v>83</v>
      </c>
      <c r="D119" s="48" t="s">
        <v>81</v>
      </c>
      <c r="E119" s="49">
        <v>1566000</v>
      </c>
      <c r="F119" s="50"/>
      <c r="G119" s="50"/>
      <c r="H119" s="28"/>
    </row>
    <row r="120" spans="3:8" x14ac:dyDescent="0.2">
      <c r="C120" s="48" t="s">
        <v>83</v>
      </c>
      <c r="D120" s="48" t="s">
        <v>81</v>
      </c>
      <c r="E120" s="49">
        <v>1566000</v>
      </c>
      <c r="F120" s="50"/>
      <c r="G120" s="50"/>
      <c r="H120" s="28"/>
    </row>
    <row r="121" spans="3:8" x14ac:dyDescent="0.2">
      <c r="C121" s="48" t="s">
        <v>80</v>
      </c>
      <c r="D121" s="48" t="s">
        <v>81</v>
      </c>
      <c r="E121" s="49">
        <v>1566000</v>
      </c>
      <c r="F121" s="50"/>
      <c r="G121" s="50"/>
      <c r="H121" s="28"/>
    </row>
    <row r="122" spans="3:8" x14ac:dyDescent="0.2">
      <c r="C122" s="48" t="s">
        <v>80</v>
      </c>
      <c r="D122" s="48" t="s">
        <v>81</v>
      </c>
      <c r="E122" s="49">
        <v>1409400</v>
      </c>
      <c r="F122" s="50"/>
      <c r="G122" s="50"/>
      <c r="H122" s="28"/>
    </row>
    <row r="123" spans="3:8" x14ac:dyDescent="0.2">
      <c r="C123" s="48" t="s">
        <v>83</v>
      </c>
      <c r="D123" s="48" t="s">
        <v>81</v>
      </c>
      <c r="E123" s="49">
        <v>1566000</v>
      </c>
      <c r="F123" s="50"/>
      <c r="G123" s="50"/>
      <c r="H123" s="28"/>
    </row>
    <row r="124" spans="3:8" x14ac:dyDescent="0.2">
      <c r="C124" s="48" t="s">
        <v>84</v>
      </c>
      <c r="D124" s="48" t="s">
        <v>85</v>
      </c>
      <c r="E124" s="49">
        <v>600000</v>
      </c>
      <c r="F124" s="50"/>
      <c r="G124" s="50"/>
      <c r="H124" s="28"/>
    </row>
    <row r="125" spans="3:8" x14ac:dyDescent="0.2">
      <c r="C125" s="48" t="s">
        <v>86</v>
      </c>
      <c r="D125" s="48" t="s">
        <v>85</v>
      </c>
      <c r="E125" s="49">
        <v>513333</v>
      </c>
      <c r="F125" s="50"/>
      <c r="G125" s="50"/>
      <c r="H125" s="28"/>
    </row>
    <row r="126" spans="3:8" x14ac:dyDescent="0.2">
      <c r="C126" s="48" t="s">
        <v>87</v>
      </c>
      <c r="D126" s="48" t="s">
        <v>85</v>
      </c>
      <c r="E126" s="49">
        <v>650000</v>
      </c>
      <c r="F126" s="50"/>
      <c r="G126" s="50"/>
      <c r="H126" s="28"/>
    </row>
    <row r="127" spans="3:8" x14ac:dyDescent="0.2">
      <c r="C127" s="48" t="s">
        <v>84</v>
      </c>
      <c r="D127" s="48" t="s">
        <v>85</v>
      </c>
      <c r="E127" s="49">
        <v>1000000</v>
      </c>
      <c r="F127" s="50"/>
      <c r="G127" s="50"/>
      <c r="H127" s="28"/>
    </row>
    <row r="128" spans="3:8" x14ac:dyDescent="0.2">
      <c r="C128" s="48" t="s">
        <v>87</v>
      </c>
      <c r="D128" s="48" t="s">
        <v>85</v>
      </c>
      <c r="E128" s="49">
        <v>1300000</v>
      </c>
      <c r="F128" s="50"/>
      <c r="G128" s="50"/>
      <c r="H128" s="28"/>
    </row>
    <row r="129" spans="3:8" x14ac:dyDescent="0.2">
      <c r="C129" s="48" t="s">
        <v>86</v>
      </c>
      <c r="D129" s="48" t="s">
        <v>85</v>
      </c>
      <c r="E129" s="49">
        <v>700000</v>
      </c>
      <c r="F129" s="50"/>
      <c r="G129" s="50"/>
      <c r="H129" s="28"/>
    </row>
    <row r="130" spans="3:8" x14ac:dyDescent="0.2">
      <c r="C130" s="48" t="s">
        <v>84</v>
      </c>
      <c r="D130" s="48" t="s">
        <v>85</v>
      </c>
      <c r="E130" s="49">
        <v>1000000</v>
      </c>
      <c r="F130" s="50"/>
      <c r="G130" s="50"/>
      <c r="H130" s="28"/>
    </row>
    <row r="131" spans="3:8" x14ac:dyDescent="0.2">
      <c r="C131" s="48" t="s">
        <v>87</v>
      </c>
      <c r="D131" s="48" t="s">
        <v>85</v>
      </c>
      <c r="E131" s="49">
        <v>1300000</v>
      </c>
      <c r="F131" s="50"/>
      <c r="G131" s="50"/>
      <c r="H131" s="28"/>
    </row>
    <row r="132" spans="3:8" x14ac:dyDescent="0.2">
      <c r="C132" s="48" t="s">
        <v>86</v>
      </c>
      <c r="D132" s="48" t="s">
        <v>85</v>
      </c>
      <c r="E132" s="49">
        <v>700000</v>
      </c>
      <c r="F132" s="50"/>
      <c r="G132" s="50"/>
      <c r="H132" s="28"/>
    </row>
    <row r="133" spans="3:8" x14ac:dyDescent="0.2">
      <c r="C133" s="48" t="s">
        <v>84</v>
      </c>
      <c r="D133" s="48" t="s">
        <v>85</v>
      </c>
      <c r="E133" s="49">
        <v>1000000</v>
      </c>
      <c r="F133" s="50"/>
      <c r="G133" s="50"/>
      <c r="H133" s="28"/>
    </row>
    <row r="134" spans="3:8" x14ac:dyDescent="0.2">
      <c r="C134" s="48" t="s">
        <v>87</v>
      </c>
      <c r="D134" s="48" t="s">
        <v>85</v>
      </c>
      <c r="E134" s="49">
        <v>1300000</v>
      </c>
      <c r="F134" s="50"/>
      <c r="G134" s="50"/>
      <c r="H134" s="28"/>
    </row>
    <row r="135" spans="3:8" x14ac:dyDescent="0.2">
      <c r="C135" s="48" t="s">
        <v>86</v>
      </c>
      <c r="D135" s="48" t="s">
        <v>85</v>
      </c>
      <c r="E135" s="49">
        <v>700000</v>
      </c>
      <c r="F135" s="50"/>
      <c r="G135" s="50"/>
      <c r="H135" s="28"/>
    </row>
    <row r="136" spans="3:8" x14ac:dyDescent="0.2">
      <c r="C136" s="48" t="s">
        <v>84</v>
      </c>
      <c r="D136" s="48" t="s">
        <v>85</v>
      </c>
      <c r="E136" s="49">
        <v>1000000</v>
      </c>
      <c r="F136" s="50"/>
      <c r="G136" s="50"/>
      <c r="H136" s="28"/>
    </row>
    <row r="137" spans="3:8" x14ac:dyDescent="0.2">
      <c r="C137" s="48" t="s">
        <v>87</v>
      </c>
      <c r="D137" s="48" t="s">
        <v>85</v>
      </c>
      <c r="E137" s="49">
        <v>1300000</v>
      </c>
      <c r="F137" s="50"/>
      <c r="G137" s="50"/>
      <c r="H137" s="28"/>
    </row>
    <row r="138" spans="3:8" x14ac:dyDescent="0.2">
      <c r="C138" s="48" t="s">
        <v>86</v>
      </c>
      <c r="D138" s="48" t="s">
        <v>85</v>
      </c>
      <c r="E138" s="49">
        <v>700000</v>
      </c>
      <c r="F138" s="50"/>
      <c r="G138" s="50"/>
      <c r="H138" s="28"/>
    </row>
    <row r="139" spans="3:8" x14ac:dyDescent="0.2">
      <c r="C139" s="48" t="s">
        <v>84</v>
      </c>
      <c r="D139" s="48" t="s">
        <v>85</v>
      </c>
      <c r="E139" s="49">
        <v>1000000</v>
      </c>
      <c r="F139" s="50"/>
      <c r="G139" s="50"/>
      <c r="H139" s="28"/>
    </row>
    <row r="140" spans="3:8" x14ac:dyDescent="0.2">
      <c r="C140" s="48" t="s">
        <v>87</v>
      </c>
      <c r="D140" s="48" t="s">
        <v>85</v>
      </c>
      <c r="E140" s="49">
        <v>1300000</v>
      </c>
      <c r="F140" s="50"/>
      <c r="G140" s="50"/>
      <c r="H140" s="28"/>
    </row>
    <row r="141" spans="3:8" x14ac:dyDescent="0.2">
      <c r="C141" s="48" t="s">
        <v>86</v>
      </c>
      <c r="D141" s="48" t="s">
        <v>85</v>
      </c>
      <c r="E141" s="49">
        <v>466666</v>
      </c>
      <c r="F141" s="50"/>
      <c r="G141" s="50"/>
      <c r="H141" s="28"/>
    </row>
    <row r="142" spans="3:8" x14ac:dyDescent="0.2">
      <c r="C142" s="48" t="s">
        <v>84</v>
      </c>
      <c r="D142" s="48" t="s">
        <v>85</v>
      </c>
      <c r="E142" s="49">
        <v>400000</v>
      </c>
      <c r="F142" s="50"/>
      <c r="G142" s="50"/>
      <c r="H142" s="28"/>
    </row>
    <row r="143" spans="3:8" x14ac:dyDescent="0.2">
      <c r="C143" s="48" t="s">
        <v>87</v>
      </c>
      <c r="D143" s="48" t="s">
        <v>85</v>
      </c>
      <c r="E143" s="49">
        <v>650000</v>
      </c>
      <c r="F143" s="50"/>
      <c r="G143" s="50"/>
      <c r="H143" s="28"/>
    </row>
    <row r="144" spans="3:8" x14ac:dyDescent="0.2">
      <c r="C144" s="48" t="s">
        <v>88</v>
      </c>
      <c r="D144" s="48" t="s">
        <v>89</v>
      </c>
      <c r="E144" s="49">
        <v>1600000</v>
      </c>
      <c r="F144" s="50"/>
      <c r="G144" s="50"/>
      <c r="H144" s="28"/>
    </row>
    <row r="145" spans="3:8" x14ac:dyDescent="0.2">
      <c r="C145" s="48" t="s">
        <v>90</v>
      </c>
      <c r="D145" s="48" t="s">
        <v>89</v>
      </c>
      <c r="E145" s="49">
        <v>1400000</v>
      </c>
      <c r="F145" s="50"/>
      <c r="G145" s="50"/>
      <c r="H145" s="28"/>
    </row>
    <row r="146" spans="3:8" x14ac:dyDescent="0.2">
      <c r="C146" s="48" t="s">
        <v>91</v>
      </c>
      <c r="D146" s="48" t="s">
        <v>89</v>
      </c>
      <c r="E146" s="49">
        <v>1700000</v>
      </c>
      <c r="F146" s="50"/>
      <c r="G146" s="50"/>
      <c r="H146" s="28"/>
    </row>
    <row r="147" spans="3:8" x14ac:dyDescent="0.2">
      <c r="C147" s="48" t="s">
        <v>91</v>
      </c>
      <c r="D147" s="48" t="s">
        <v>89</v>
      </c>
      <c r="E147" s="49">
        <v>1700000</v>
      </c>
      <c r="F147" s="50"/>
      <c r="G147" s="50"/>
      <c r="H147" s="28"/>
    </row>
    <row r="148" spans="3:8" x14ac:dyDescent="0.2">
      <c r="C148" s="48" t="s">
        <v>90</v>
      </c>
      <c r="D148" s="48" t="s">
        <v>89</v>
      </c>
      <c r="E148" s="49">
        <v>1400000</v>
      </c>
      <c r="F148" s="50"/>
      <c r="G148" s="50"/>
      <c r="H148" s="28"/>
    </row>
    <row r="149" spans="3:8" x14ac:dyDescent="0.2">
      <c r="C149" s="48" t="s">
        <v>88</v>
      </c>
      <c r="D149" s="48" t="s">
        <v>89</v>
      </c>
      <c r="E149" s="49">
        <v>1600000</v>
      </c>
      <c r="F149" s="50"/>
      <c r="G149" s="50"/>
      <c r="H149" s="28"/>
    </row>
    <row r="150" spans="3:8" x14ac:dyDescent="0.2">
      <c r="C150" s="48" t="s">
        <v>91</v>
      </c>
      <c r="D150" s="48" t="s">
        <v>89</v>
      </c>
      <c r="E150" s="49">
        <v>1700000</v>
      </c>
      <c r="F150" s="50"/>
      <c r="G150" s="50"/>
      <c r="H150" s="28"/>
    </row>
    <row r="151" spans="3:8" x14ac:dyDescent="0.2">
      <c r="C151" s="48" t="s">
        <v>90</v>
      </c>
      <c r="D151" s="48" t="s">
        <v>89</v>
      </c>
      <c r="E151" s="49">
        <v>1400000</v>
      </c>
      <c r="F151" s="50"/>
      <c r="G151" s="50"/>
      <c r="H151" s="28"/>
    </row>
    <row r="152" spans="3:8" x14ac:dyDescent="0.2">
      <c r="C152" s="48" t="s">
        <v>88</v>
      </c>
      <c r="D152" s="48" t="s">
        <v>89</v>
      </c>
      <c r="E152" s="49">
        <v>1600000</v>
      </c>
      <c r="F152" s="50"/>
      <c r="G152" s="50"/>
      <c r="H152" s="28"/>
    </row>
    <row r="153" spans="3:8" x14ac:dyDescent="0.2">
      <c r="C153" s="48" t="s">
        <v>91</v>
      </c>
      <c r="D153" s="48" t="s">
        <v>89</v>
      </c>
      <c r="E153" s="49">
        <v>1700000</v>
      </c>
      <c r="F153" s="50"/>
      <c r="G153" s="50"/>
      <c r="H153" s="28"/>
    </row>
    <row r="154" spans="3:8" x14ac:dyDescent="0.2">
      <c r="C154" s="48" t="s">
        <v>88</v>
      </c>
      <c r="D154" s="48" t="s">
        <v>89</v>
      </c>
      <c r="E154" s="49">
        <v>1600000</v>
      </c>
      <c r="F154" s="50"/>
      <c r="G154" s="50"/>
      <c r="H154" s="28"/>
    </row>
    <row r="155" spans="3:8" x14ac:dyDescent="0.2">
      <c r="C155" s="48" t="s">
        <v>90</v>
      </c>
      <c r="D155" s="48" t="s">
        <v>89</v>
      </c>
      <c r="E155" s="49">
        <v>1400000</v>
      </c>
      <c r="F155" s="50"/>
      <c r="G155" s="50"/>
      <c r="H155" s="28"/>
    </row>
    <row r="156" spans="3:8" x14ac:dyDescent="0.2">
      <c r="C156" s="48" t="s">
        <v>91</v>
      </c>
      <c r="D156" s="48" t="s">
        <v>89</v>
      </c>
      <c r="E156" s="49">
        <v>1700000</v>
      </c>
      <c r="F156" s="50"/>
      <c r="G156" s="50"/>
      <c r="H156" s="28"/>
    </row>
    <row r="157" spans="3:8" x14ac:dyDescent="0.2">
      <c r="C157" s="48" t="s">
        <v>90</v>
      </c>
      <c r="D157" s="48" t="s">
        <v>89</v>
      </c>
      <c r="E157" s="49">
        <v>1400000</v>
      </c>
      <c r="F157" s="50"/>
      <c r="G157" s="50"/>
      <c r="H157" s="28"/>
    </row>
    <row r="158" spans="3:8" x14ac:dyDescent="0.2">
      <c r="C158" s="48" t="s">
        <v>88</v>
      </c>
      <c r="D158" s="48" t="s">
        <v>89</v>
      </c>
      <c r="E158" s="49">
        <v>1600000</v>
      </c>
      <c r="F158" s="50"/>
      <c r="G158" s="50"/>
      <c r="H158" s="28"/>
    </row>
    <row r="159" spans="3:8" x14ac:dyDescent="0.2">
      <c r="C159" s="48" t="s">
        <v>91</v>
      </c>
      <c r="D159" s="48" t="s">
        <v>89</v>
      </c>
      <c r="E159" s="49">
        <v>1700000</v>
      </c>
      <c r="F159" s="50"/>
      <c r="G159" s="50"/>
      <c r="H159" s="28"/>
    </row>
    <row r="160" spans="3:8" x14ac:dyDescent="0.2">
      <c r="C160" s="48" t="s">
        <v>90</v>
      </c>
      <c r="D160" s="48" t="s">
        <v>89</v>
      </c>
      <c r="E160" s="49">
        <v>1400000</v>
      </c>
      <c r="F160" s="50"/>
      <c r="G160" s="50"/>
      <c r="H160" s="28"/>
    </row>
    <row r="161" spans="3:8" x14ac:dyDescent="0.2">
      <c r="C161" s="48" t="s">
        <v>88</v>
      </c>
      <c r="D161" s="48" t="s">
        <v>89</v>
      </c>
      <c r="E161" s="49">
        <v>1600000</v>
      </c>
      <c r="F161" s="50"/>
      <c r="G161" s="50"/>
      <c r="H161" s="28"/>
    </row>
    <row r="162" spans="3:8" x14ac:dyDescent="0.2">
      <c r="C162" s="48" t="s">
        <v>92</v>
      </c>
      <c r="D162" s="48" t="s">
        <v>93</v>
      </c>
      <c r="E162" s="49">
        <v>1000000</v>
      </c>
      <c r="F162" s="50"/>
      <c r="G162" s="50"/>
      <c r="H162" s="28"/>
    </row>
    <row r="163" spans="3:8" x14ac:dyDescent="0.2">
      <c r="C163" s="48" t="s">
        <v>94</v>
      </c>
      <c r="D163" s="48" t="s">
        <v>93</v>
      </c>
      <c r="E163" s="49">
        <v>1000000</v>
      </c>
      <c r="F163" s="50"/>
      <c r="G163" s="50"/>
      <c r="H163" s="28"/>
    </row>
    <row r="164" spans="3:8" x14ac:dyDescent="0.2">
      <c r="C164" s="48" t="s">
        <v>95</v>
      </c>
      <c r="D164" s="48" t="s">
        <v>93</v>
      </c>
      <c r="E164" s="49">
        <v>1200000</v>
      </c>
      <c r="F164" s="50"/>
      <c r="G164" s="50"/>
      <c r="H164" s="28"/>
    </row>
    <row r="165" spans="3:8" x14ac:dyDescent="0.2">
      <c r="C165" s="48" t="s">
        <v>94</v>
      </c>
      <c r="D165" s="48" t="s">
        <v>93</v>
      </c>
      <c r="E165" s="49">
        <v>1000000</v>
      </c>
      <c r="F165" s="50"/>
      <c r="G165" s="50"/>
      <c r="H165" s="28"/>
    </row>
    <row r="166" spans="3:8" x14ac:dyDescent="0.2">
      <c r="C166" s="48" t="s">
        <v>92</v>
      </c>
      <c r="D166" s="48" t="s">
        <v>93</v>
      </c>
      <c r="E166" s="49">
        <v>1000000</v>
      </c>
      <c r="F166" s="50"/>
      <c r="G166" s="50"/>
      <c r="H166" s="28"/>
    </row>
    <row r="167" spans="3:8" x14ac:dyDescent="0.2">
      <c r="C167" s="48" t="s">
        <v>92</v>
      </c>
      <c r="D167" s="48" t="s">
        <v>93</v>
      </c>
      <c r="E167" s="49">
        <v>1000000</v>
      </c>
      <c r="F167" s="50"/>
      <c r="G167" s="50"/>
      <c r="H167" s="28"/>
    </row>
    <row r="168" spans="3:8" x14ac:dyDescent="0.2">
      <c r="C168" s="48" t="s">
        <v>92</v>
      </c>
      <c r="D168" s="48" t="s">
        <v>93</v>
      </c>
      <c r="E168" s="49">
        <v>1000000</v>
      </c>
      <c r="F168" s="50"/>
      <c r="G168" s="50"/>
      <c r="H168" s="28"/>
    </row>
    <row r="169" spans="3:8" x14ac:dyDescent="0.2">
      <c r="C169" s="48" t="s">
        <v>94</v>
      </c>
      <c r="D169" s="48" t="s">
        <v>93</v>
      </c>
      <c r="E169" s="49">
        <v>1000000</v>
      </c>
      <c r="F169" s="50"/>
      <c r="G169" s="50"/>
      <c r="H169" s="28"/>
    </row>
    <row r="170" spans="3:8" x14ac:dyDescent="0.2">
      <c r="C170" s="48" t="s">
        <v>95</v>
      </c>
      <c r="D170" s="48" t="s">
        <v>93</v>
      </c>
      <c r="E170" s="49">
        <v>1200000</v>
      </c>
      <c r="F170" s="50"/>
      <c r="G170" s="50"/>
      <c r="H170" s="28"/>
    </row>
    <row r="171" spans="3:8" x14ac:dyDescent="0.2">
      <c r="C171" s="48" t="s">
        <v>92</v>
      </c>
      <c r="D171" s="48" t="s">
        <v>93</v>
      </c>
      <c r="E171" s="49">
        <v>1000000</v>
      </c>
      <c r="F171" s="50"/>
      <c r="G171" s="50"/>
      <c r="H171" s="28"/>
    </row>
    <row r="172" spans="3:8" x14ac:dyDescent="0.2">
      <c r="C172" s="48" t="s">
        <v>94</v>
      </c>
      <c r="D172" s="48" t="s">
        <v>93</v>
      </c>
      <c r="E172" s="49">
        <v>1000000</v>
      </c>
      <c r="F172" s="50"/>
      <c r="G172" s="50"/>
      <c r="H172" s="28"/>
    </row>
    <row r="173" spans="3:8" x14ac:dyDescent="0.2">
      <c r="C173" s="48" t="s">
        <v>92</v>
      </c>
      <c r="D173" s="48" t="s">
        <v>93</v>
      </c>
      <c r="E173" s="49">
        <v>1000000</v>
      </c>
      <c r="F173" s="50"/>
      <c r="G173" s="50"/>
      <c r="H173" s="28"/>
    </row>
    <row r="174" spans="3:8" x14ac:dyDescent="0.2">
      <c r="C174" s="48" t="s">
        <v>94</v>
      </c>
      <c r="D174" s="48" t="s">
        <v>93</v>
      </c>
      <c r="E174" s="49">
        <v>1000000</v>
      </c>
      <c r="F174" s="50"/>
      <c r="G174" s="50"/>
      <c r="H174" s="28"/>
    </row>
    <row r="175" spans="3:8" x14ac:dyDescent="0.2">
      <c r="C175" s="48" t="s">
        <v>96</v>
      </c>
      <c r="D175" s="48" t="s">
        <v>93</v>
      </c>
      <c r="E175" s="49">
        <v>1020000</v>
      </c>
      <c r="F175" s="50"/>
      <c r="G175" s="50"/>
      <c r="H175" s="28"/>
    </row>
    <row r="176" spans="3:8" x14ac:dyDescent="0.2">
      <c r="C176" s="48" t="s">
        <v>92</v>
      </c>
      <c r="D176" s="48" t="s">
        <v>93</v>
      </c>
      <c r="E176" s="49">
        <v>1000000</v>
      </c>
      <c r="F176" s="50"/>
      <c r="G176" s="50"/>
      <c r="H176" s="28"/>
    </row>
    <row r="177" spans="3:8" x14ac:dyDescent="0.2">
      <c r="C177" s="48" t="s">
        <v>94</v>
      </c>
      <c r="D177" s="48" t="s">
        <v>93</v>
      </c>
      <c r="E177" s="49">
        <v>1000000</v>
      </c>
      <c r="F177" s="50"/>
      <c r="G177" s="50"/>
      <c r="H177" s="28"/>
    </row>
    <row r="178" spans="3:8" x14ac:dyDescent="0.2">
      <c r="C178" s="48" t="s">
        <v>95</v>
      </c>
      <c r="D178" s="48" t="s">
        <v>93</v>
      </c>
      <c r="E178" s="49">
        <v>1200000</v>
      </c>
      <c r="F178" s="50"/>
      <c r="G178" s="50"/>
      <c r="H178" s="28"/>
    </row>
    <row r="179" spans="3:8" x14ac:dyDescent="0.2">
      <c r="C179" s="48" t="s">
        <v>92</v>
      </c>
      <c r="D179" s="48" t="s">
        <v>93</v>
      </c>
      <c r="E179" s="49">
        <v>1000000</v>
      </c>
      <c r="F179" s="50"/>
      <c r="G179" s="50"/>
      <c r="H179" s="28"/>
    </row>
    <row r="180" spans="3:8" x14ac:dyDescent="0.2">
      <c r="C180" s="48" t="s">
        <v>94</v>
      </c>
      <c r="D180" s="48" t="s">
        <v>93</v>
      </c>
      <c r="E180" s="49">
        <v>1000000</v>
      </c>
      <c r="F180" s="50"/>
      <c r="G180" s="50"/>
      <c r="H180" s="28"/>
    </row>
    <row r="181" spans="3:8" x14ac:dyDescent="0.2">
      <c r="C181" s="48" t="s">
        <v>95</v>
      </c>
      <c r="D181" s="48" t="s">
        <v>93</v>
      </c>
      <c r="E181" s="49">
        <v>1200000</v>
      </c>
      <c r="F181" s="50"/>
      <c r="G181" s="50"/>
      <c r="H181" s="28"/>
    </row>
    <row r="182" spans="3:8" x14ac:dyDescent="0.2">
      <c r="C182" s="48" t="s">
        <v>97</v>
      </c>
      <c r="D182" s="48" t="s">
        <v>98</v>
      </c>
      <c r="E182" s="49">
        <v>749988</v>
      </c>
      <c r="F182" s="50"/>
      <c r="G182" s="50"/>
      <c r="H182" s="28"/>
    </row>
    <row r="183" spans="3:8" x14ac:dyDescent="0.2">
      <c r="C183" s="48" t="s">
        <v>97</v>
      </c>
      <c r="D183" s="48" t="s">
        <v>98</v>
      </c>
      <c r="E183" s="49">
        <v>1250000</v>
      </c>
      <c r="F183" s="50"/>
      <c r="G183" s="50"/>
      <c r="H183" s="28"/>
    </row>
    <row r="184" spans="3:8" x14ac:dyDescent="0.2">
      <c r="C184" s="48" t="s">
        <v>97</v>
      </c>
      <c r="D184" s="48" t="s">
        <v>98</v>
      </c>
      <c r="E184" s="49">
        <v>1250000</v>
      </c>
      <c r="F184" s="50"/>
      <c r="G184" s="50"/>
      <c r="H184" s="28"/>
    </row>
    <row r="185" spans="3:8" x14ac:dyDescent="0.2">
      <c r="C185" s="48" t="s">
        <v>97</v>
      </c>
      <c r="D185" s="48" t="s">
        <v>98</v>
      </c>
      <c r="E185" s="49">
        <v>1250000</v>
      </c>
      <c r="F185" s="50"/>
      <c r="G185" s="50"/>
      <c r="H185" s="28"/>
    </row>
    <row r="186" spans="3:8" x14ac:dyDescent="0.2">
      <c r="C186" s="48" t="s">
        <v>99</v>
      </c>
      <c r="D186" s="48" t="s">
        <v>98</v>
      </c>
      <c r="E186" s="49">
        <v>708335</v>
      </c>
      <c r="F186" s="50"/>
      <c r="G186" s="50"/>
      <c r="H186" s="28"/>
    </row>
    <row r="187" spans="3:8" x14ac:dyDescent="0.2">
      <c r="C187" s="48" t="s">
        <v>99</v>
      </c>
      <c r="D187" s="48" t="s">
        <v>98</v>
      </c>
      <c r="E187" s="49">
        <v>708325</v>
      </c>
      <c r="F187" s="50"/>
      <c r="G187" s="50"/>
      <c r="H187" s="28"/>
    </row>
    <row r="188" spans="3:8" x14ac:dyDescent="0.2">
      <c r="C188" s="48" t="s">
        <v>100</v>
      </c>
      <c r="D188" s="48" t="s">
        <v>101</v>
      </c>
      <c r="E188" s="49">
        <v>906000</v>
      </c>
      <c r="F188" s="50">
        <v>0</v>
      </c>
      <c r="G188" s="50">
        <v>99968</v>
      </c>
      <c r="H188" s="28"/>
    </row>
    <row r="189" spans="3:8" x14ac:dyDescent="0.2">
      <c r="C189" s="48" t="s">
        <v>100</v>
      </c>
      <c r="D189" s="48" t="s">
        <v>101</v>
      </c>
      <c r="E189" s="49">
        <v>1600000</v>
      </c>
      <c r="F189" s="50">
        <v>0</v>
      </c>
      <c r="G189" s="50">
        <v>99968</v>
      </c>
      <c r="H189" s="28"/>
    </row>
    <row r="190" spans="3:8" x14ac:dyDescent="0.2">
      <c r="C190" s="48" t="s">
        <v>100</v>
      </c>
      <c r="D190" s="48" t="s">
        <v>101</v>
      </c>
      <c r="E190" s="49">
        <v>1600000</v>
      </c>
      <c r="F190" s="50">
        <v>0</v>
      </c>
      <c r="G190" s="50">
        <v>99968</v>
      </c>
      <c r="H190" s="28"/>
    </row>
    <row r="191" spans="3:8" x14ac:dyDescent="0.2">
      <c r="C191" s="48" t="s">
        <v>100</v>
      </c>
      <c r="D191" s="48" t="s">
        <v>101</v>
      </c>
      <c r="E191" s="49">
        <v>1600000</v>
      </c>
      <c r="F191" s="50">
        <v>0</v>
      </c>
      <c r="G191" s="50">
        <v>99968</v>
      </c>
      <c r="H191" s="28"/>
    </row>
    <row r="192" spans="3:8" x14ac:dyDescent="0.2">
      <c r="C192" s="48" t="s">
        <v>102</v>
      </c>
      <c r="D192" s="48" t="s">
        <v>101</v>
      </c>
      <c r="E192" s="49">
        <v>1600000</v>
      </c>
      <c r="F192" s="50">
        <v>5263</v>
      </c>
      <c r="G192" s="50"/>
      <c r="H192" s="28"/>
    </row>
    <row r="193" spans="3:8" x14ac:dyDescent="0.2">
      <c r="C193" s="48" t="s">
        <v>100</v>
      </c>
      <c r="D193" s="48" t="s">
        <v>101</v>
      </c>
      <c r="E193" s="49">
        <v>1600000</v>
      </c>
      <c r="F193" s="50">
        <v>0</v>
      </c>
      <c r="G193" s="50">
        <v>99968</v>
      </c>
      <c r="H193" s="28"/>
    </row>
    <row r="194" spans="3:8" x14ac:dyDescent="0.2">
      <c r="C194" s="48" t="s">
        <v>102</v>
      </c>
      <c r="D194" s="48" t="s">
        <v>101</v>
      </c>
      <c r="E194" s="49">
        <v>1600000</v>
      </c>
      <c r="F194" s="50">
        <v>5263</v>
      </c>
      <c r="G194" s="50"/>
      <c r="H194" s="28"/>
    </row>
    <row r="195" spans="3:8" x14ac:dyDescent="0.2">
      <c r="C195" s="48" t="s">
        <v>103</v>
      </c>
      <c r="D195" s="48" t="s">
        <v>104</v>
      </c>
      <c r="E195" s="49">
        <v>1400000</v>
      </c>
      <c r="F195" s="50">
        <v>12121</v>
      </c>
      <c r="G195" s="50">
        <v>117869</v>
      </c>
      <c r="H195" s="28"/>
    </row>
    <row r="196" spans="3:8" x14ac:dyDescent="0.2">
      <c r="C196" s="48" t="s">
        <v>103</v>
      </c>
      <c r="D196" s="48" t="s">
        <v>104</v>
      </c>
      <c r="E196" s="49">
        <v>1400000</v>
      </c>
      <c r="F196" s="50">
        <v>12121</v>
      </c>
      <c r="G196" s="50">
        <v>117869</v>
      </c>
      <c r="H196" s="28"/>
    </row>
    <row r="197" spans="3:8" x14ac:dyDescent="0.2">
      <c r="C197" s="48" t="s">
        <v>103</v>
      </c>
      <c r="D197" s="48" t="s">
        <v>104</v>
      </c>
      <c r="E197" s="49">
        <v>1400000</v>
      </c>
      <c r="F197" s="50">
        <v>12121</v>
      </c>
      <c r="G197" s="50">
        <v>117869</v>
      </c>
      <c r="H197" s="28"/>
    </row>
    <row r="198" spans="3:8" x14ac:dyDescent="0.2">
      <c r="C198" s="48" t="s">
        <v>103</v>
      </c>
      <c r="D198" s="48" t="s">
        <v>104</v>
      </c>
      <c r="E198" s="49">
        <v>1400000</v>
      </c>
      <c r="F198" s="50">
        <v>12121</v>
      </c>
      <c r="G198" s="50">
        <v>117869</v>
      </c>
      <c r="H198" s="28"/>
    </row>
    <row r="199" spans="3:8" x14ac:dyDescent="0.2">
      <c r="C199" s="48" t="s">
        <v>103</v>
      </c>
      <c r="D199" s="48" t="s">
        <v>104</v>
      </c>
      <c r="E199" s="49">
        <v>1400000</v>
      </c>
      <c r="F199" s="50">
        <v>5937</v>
      </c>
      <c r="G199" s="50">
        <v>5937</v>
      </c>
      <c r="H199" s="28"/>
    </row>
    <row r="200" spans="3:8" x14ac:dyDescent="0.2">
      <c r="C200" s="48" t="s">
        <v>105</v>
      </c>
      <c r="D200" s="48" t="s">
        <v>106</v>
      </c>
      <c r="E200" s="49">
        <v>750000</v>
      </c>
      <c r="F200" s="50"/>
      <c r="G200" s="50"/>
      <c r="H200" s="28"/>
    </row>
    <row r="201" spans="3:8" x14ac:dyDescent="0.2">
      <c r="C201" s="48" t="s">
        <v>105</v>
      </c>
      <c r="D201" s="48" t="s">
        <v>106</v>
      </c>
      <c r="E201" s="49">
        <v>1500000</v>
      </c>
      <c r="F201" s="50"/>
      <c r="G201" s="50"/>
      <c r="H201" s="28"/>
    </row>
    <row r="202" spans="3:8" x14ac:dyDescent="0.2">
      <c r="C202" s="48" t="s">
        <v>107</v>
      </c>
      <c r="D202" s="48" t="s">
        <v>106</v>
      </c>
      <c r="E202" s="49">
        <v>750000</v>
      </c>
      <c r="F202" s="50"/>
      <c r="G202" s="50"/>
      <c r="H202" s="28"/>
    </row>
    <row r="203" spans="3:8" x14ac:dyDescent="0.2">
      <c r="C203" s="48" t="s">
        <v>107</v>
      </c>
      <c r="D203" s="48" t="s">
        <v>106</v>
      </c>
      <c r="E203" s="49">
        <v>1500000</v>
      </c>
      <c r="F203" s="50"/>
      <c r="G203" s="50"/>
      <c r="H203" s="28"/>
    </row>
    <row r="204" spans="3:8" x14ac:dyDescent="0.2">
      <c r="C204" s="48" t="s">
        <v>108</v>
      </c>
      <c r="D204" s="48" t="s">
        <v>106</v>
      </c>
      <c r="E204" s="49">
        <v>1500000</v>
      </c>
      <c r="F204" s="50"/>
      <c r="G204" s="50"/>
      <c r="H204" s="28"/>
    </row>
    <row r="205" spans="3:8" x14ac:dyDescent="0.2">
      <c r="C205" s="48" t="s">
        <v>108</v>
      </c>
      <c r="D205" s="48" t="s">
        <v>106</v>
      </c>
      <c r="E205" s="49">
        <v>1500000</v>
      </c>
      <c r="F205" s="50"/>
      <c r="G205" s="50"/>
      <c r="H205" s="28"/>
    </row>
    <row r="206" spans="3:8" x14ac:dyDescent="0.2">
      <c r="C206" s="48" t="s">
        <v>107</v>
      </c>
      <c r="D206" s="48" t="s">
        <v>106</v>
      </c>
      <c r="E206" s="49">
        <v>1500000</v>
      </c>
      <c r="F206" s="50"/>
      <c r="G206" s="50"/>
      <c r="H206" s="28"/>
    </row>
    <row r="207" spans="3:8" x14ac:dyDescent="0.2">
      <c r="C207" s="48" t="s">
        <v>105</v>
      </c>
      <c r="D207" s="48" t="s">
        <v>106</v>
      </c>
      <c r="E207" s="49">
        <v>1500000</v>
      </c>
      <c r="F207" s="50"/>
      <c r="G207" s="50"/>
      <c r="H207" s="28"/>
    </row>
    <row r="208" spans="3:8" x14ac:dyDescent="0.2">
      <c r="C208" s="48" t="s">
        <v>108</v>
      </c>
      <c r="D208" s="48" t="s">
        <v>106</v>
      </c>
      <c r="E208" s="49">
        <v>1500000</v>
      </c>
      <c r="F208" s="50"/>
      <c r="G208" s="50"/>
      <c r="H208" s="28"/>
    </row>
    <row r="209" spans="3:8" x14ac:dyDescent="0.2">
      <c r="C209" s="48" t="s">
        <v>107</v>
      </c>
      <c r="D209" s="48" t="s">
        <v>106</v>
      </c>
      <c r="E209" s="49">
        <v>1500000</v>
      </c>
      <c r="F209" s="50"/>
      <c r="G209" s="50"/>
      <c r="H209" s="28"/>
    </row>
    <row r="210" spans="3:8" x14ac:dyDescent="0.2">
      <c r="C210" s="48" t="s">
        <v>105</v>
      </c>
      <c r="D210" s="48" t="s">
        <v>106</v>
      </c>
      <c r="E210" s="49">
        <v>1500000</v>
      </c>
      <c r="F210" s="50"/>
      <c r="G210" s="50"/>
      <c r="H210" s="28"/>
    </row>
    <row r="211" spans="3:8" x14ac:dyDescent="0.2">
      <c r="C211" s="48" t="s">
        <v>108</v>
      </c>
      <c r="D211" s="48" t="s">
        <v>106</v>
      </c>
      <c r="E211" s="49">
        <v>1500000</v>
      </c>
      <c r="F211" s="50"/>
      <c r="G211" s="50"/>
      <c r="H211" s="28"/>
    </row>
    <row r="212" spans="3:8" x14ac:dyDescent="0.2">
      <c r="C212" s="48" t="s">
        <v>107</v>
      </c>
      <c r="D212" s="48" t="s">
        <v>106</v>
      </c>
      <c r="E212" s="49">
        <v>1500000</v>
      </c>
      <c r="F212" s="50"/>
      <c r="G212" s="50"/>
      <c r="H212" s="28"/>
    </row>
    <row r="213" spans="3:8" x14ac:dyDescent="0.2">
      <c r="C213" s="48" t="s">
        <v>105</v>
      </c>
      <c r="D213" s="48" t="s">
        <v>106</v>
      </c>
      <c r="E213" s="49">
        <v>1500000</v>
      </c>
      <c r="F213" s="50"/>
      <c r="G213" s="50"/>
      <c r="H213" s="28"/>
    </row>
    <row r="214" spans="3:8" x14ac:dyDescent="0.2">
      <c r="C214" s="48" t="s">
        <v>108</v>
      </c>
      <c r="D214" s="48" t="s">
        <v>106</v>
      </c>
      <c r="E214" s="49">
        <v>1500000</v>
      </c>
      <c r="F214" s="50"/>
      <c r="G214" s="50"/>
      <c r="H214" s="28"/>
    </row>
    <row r="215" spans="3:8" x14ac:dyDescent="0.2">
      <c r="C215" s="48" t="s">
        <v>107</v>
      </c>
      <c r="D215" s="48" t="s">
        <v>106</v>
      </c>
      <c r="E215" s="49">
        <v>1500000</v>
      </c>
      <c r="F215" s="50"/>
      <c r="G215" s="50"/>
      <c r="H215" s="28"/>
    </row>
    <row r="216" spans="3:8" x14ac:dyDescent="0.2">
      <c r="C216" s="48" t="s">
        <v>105</v>
      </c>
      <c r="D216" s="48" t="s">
        <v>106</v>
      </c>
      <c r="E216" s="49">
        <v>1500000</v>
      </c>
      <c r="F216" s="50"/>
      <c r="G216" s="50"/>
      <c r="H216" s="28"/>
    </row>
    <row r="217" spans="3:8" x14ac:dyDescent="0.2">
      <c r="C217" s="48" t="s">
        <v>109</v>
      </c>
      <c r="D217" s="48" t="s">
        <v>110</v>
      </c>
      <c r="E217" s="49">
        <v>19800000</v>
      </c>
      <c r="F217" s="50"/>
      <c r="G217" s="50"/>
      <c r="H217" s="28"/>
    </row>
    <row r="218" spans="3:8" x14ac:dyDescent="0.2">
      <c r="C218" s="48" t="s">
        <v>111</v>
      </c>
      <c r="D218" s="48" t="s">
        <v>112</v>
      </c>
      <c r="E218" s="49">
        <v>1700000</v>
      </c>
      <c r="F218" s="50"/>
      <c r="G218" s="50"/>
      <c r="H218" s="28"/>
    </row>
    <row r="219" spans="3:8" x14ac:dyDescent="0.2">
      <c r="C219" s="48" t="s">
        <v>113</v>
      </c>
      <c r="D219" s="48" t="s">
        <v>112</v>
      </c>
      <c r="E219" s="49">
        <v>1500000</v>
      </c>
      <c r="F219" s="50"/>
      <c r="G219" s="50"/>
      <c r="H219" s="28"/>
    </row>
    <row r="220" spans="3:8" x14ac:dyDescent="0.2">
      <c r="C220" s="48" t="s">
        <v>114</v>
      </c>
      <c r="D220" s="48" t="s">
        <v>112</v>
      </c>
      <c r="E220" s="49">
        <v>950000</v>
      </c>
      <c r="F220" s="50"/>
      <c r="G220" s="50"/>
      <c r="H220" s="28"/>
    </row>
    <row r="221" spans="3:8" x14ac:dyDescent="0.2">
      <c r="C221" s="48" t="s">
        <v>115</v>
      </c>
      <c r="D221" s="48" t="s">
        <v>112</v>
      </c>
      <c r="E221" s="49">
        <v>900000</v>
      </c>
      <c r="F221" s="50"/>
      <c r="G221" s="50"/>
      <c r="H221" s="28"/>
    </row>
    <row r="222" spans="3:8" x14ac:dyDescent="0.2">
      <c r="C222" s="48" t="s">
        <v>116</v>
      </c>
      <c r="D222" s="48" t="s">
        <v>112</v>
      </c>
      <c r="E222" s="49">
        <v>600000</v>
      </c>
      <c r="F222" s="50"/>
      <c r="G222" s="50"/>
      <c r="H222" s="28"/>
    </row>
    <row r="223" spans="3:8" x14ac:dyDescent="0.2">
      <c r="C223" s="48" t="s">
        <v>111</v>
      </c>
      <c r="D223" s="48" t="s">
        <v>112</v>
      </c>
      <c r="E223" s="49">
        <v>1700000</v>
      </c>
      <c r="F223" s="50"/>
      <c r="G223" s="50"/>
      <c r="H223" s="28"/>
    </row>
    <row r="224" spans="3:8" x14ac:dyDescent="0.2">
      <c r="C224" s="48" t="s">
        <v>113</v>
      </c>
      <c r="D224" s="48" t="s">
        <v>112</v>
      </c>
      <c r="E224" s="49">
        <v>1500000</v>
      </c>
      <c r="F224" s="50"/>
      <c r="G224" s="50"/>
      <c r="H224" s="28"/>
    </row>
    <row r="225" spans="3:8" x14ac:dyDescent="0.2">
      <c r="C225" s="48" t="s">
        <v>114</v>
      </c>
      <c r="D225" s="48" t="s">
        <v>112</v>
      </c>
      <c r="E225" s="49">
        <v>950000</v>
      </c>
      <c r="F225" s="50"/>
      <c r="G225" s="50"/>
      <c r="H225" s="28"/>
    </row>
    <row r="226" spans="3:8" x14ac:dyDescent="0.2">
      <c r="C226" s="48" t="s">
        <v>115</v>
      </c>
      <c r="D226" s="48" t="s">
        <v>112</v>
      </c>
      <c r="E226" s="49">
        <v>900000</v>
      </c>
      <c r="F226" s="50"/>
      <c r="G226" s="50"/>
      <c r="H226" s="28"/>
    </row>
    <row r="227" spans="3:8" x14ac:dyDescent="0.2">
      <c r="C227" s="48" t="s">
        <v>116</v>
      </c>
      <c r="D227" s="48" t="s">
        <v>112</v>
      </c>
      <c r="E227" s="49">
        <v>600000</v>
      </c>
      <c r="F227" s="50"/>
      <c r="G227" s="50"/>
      <c r="H227" s="28"/>
    </row>
    <row r="228" spans="3:8" x14ac:dyDescent="0.2">
      <c r="C228" s="48" t="s">
        <v>111</v>
      </c>
      <c r="D228" s="48" t="s">
        <v>112</v>
      </c>
      <c r="E228" s="49">
        <v>1700000</v>
      </c>
      <c r="F228" s="50"/>
      <c r="G228" s="50"/>
      <c r="H228" s="28"/>
    </row>
    <row r="229" spans="3:8" x14ac:dyDescent="0.2">
      <c r="C229" s="48" t="s">
        <v>113</v>
      </c>
      <c r="D229" s="48" t="s">
        <v>112</v>
      </c>
      <c r="E229" s="49">
        <v>1500000</v>
      </c>
      <c r="F229" s="50"/>
      <c r="G229" s="50"/>
      <c r="H229" s="28"/>
    </row>
    <row r="230" spans="3:8" x14ac:dyDescent="0.2">
      <c r="C230" s="48" t="s">
        <v>114</v>
      </c>
      <c r="D230" s="48" t="s">
        <v>112</v>
      </c>
      <c r="E230" s="49">
        <v>950000</v>
      </c>
      <c r="F230" s="50"/>
      <c r="G230" s="50"/>
      <c r="H230" s="28"/>
    </row>
    <row r="231" spans="3:8" x14ac:dyDescent="0.2">
      <c r="C231" s="48" t="s">
        <v>115</v>
      </c>
      <c r="D231" s="48" t="s">
        <v>112</v>
      </c>
      <c r="E231" s="49">
        <v>900000</v>
      </c>
      <c r="F231" s="50"/>
      <c r="G231" s="50"/>
      <c r="H231" s="28"/>
    </row>
    <row r="232" spans="3:8" x14ac:dyDescent="0.2">
      <c r="C232" s="48" t="s">
        <v>116</v>
      </c>
      <c r="D232" s="48" t="s">
        <v>112</v>
      </c>
      <c r="E232" s="49">
        <v>600000</v>
      </c>
      <c r="F232" s="50"/>
      <c r="G232" s="50"/>
      <c r="H232" s="28"/>
    </row>
    <row r="233" spans="3:8" x14ac:dyDescent="0.2">
      <c r="C233" s="48" t="s">
        <v>111</v>
      </c>
      <c r="D233" s="48" t="s">
        <v>112</v>
      </c>
      <c r="E233" s="49">
        <v>1700000</v>
      </c>
      <c r="F233" s="50"/>
      <c r="G233" s="50"/>
      <c r="H233" s="28"/>
    </row>
    <row r="234" spans="3:8" x14ac:dyDescent="0.2">
      <c r="C234" s="48" t="s">
        <v>113</v>
      </c>
      <c r="D234" s="48" t="s">
        <v>112</v>
      </c>
      <c r="E234" s="49">
        <v>1500000</v>
      </c>
      <c r="F234" s="50"/>
      <c r="G234" s="50"/>
      <c r="H234" s="28"/>
    </row>
    <row r="235" spans="3:8" x14ac:dyDescent="0.2">
      <c r="C235" s="48" t="s">
        <v>114</v>
      </c>
      <c r="D235" s="48" t="s">
        <v>112</v>
      </c>
      <c r="E235" s="49">
        <v>950000</v>
      </c>
      <c r="F235" s="50"/>
      <c r="G235" s="50"/>
      <c r="H235" s="28"/>
    </row>
    <row r="236" spans="3:8" x14ac:dyDescent="0.2">
      <c r="C236" s="48" t="s">
        <v>115</v>
      </c>
      <c r="D236" s="48" t="s">
        <v>112</v>
      </c>
      <c r="E236" s="49">
        <v>900000</v>
      </c>
      <c r="F236" s="50"/>
      <c r="G236" s="50"/>
      <c r="H236" s="28"/>
    </row>
    <row r="237" spans="3:8" x14ac:dyDescent="0.2">
      <c r="C237" s="48" t="s">
        <v>116</v>
      </c>
      <c r="D237" s="48" t="s">
        <v>112</v>
      </c>
      <c r="E237" s="49">
        <v>600000</v>
      </c>
      <c r="F237" s="50"/>
      <c r="G237" s="50"/>
      <c r="H237" s="28"/>
    </row>
    <row r="238" spans="3:8" x14ac:dyDescent="0.2">
      <c r="C238" s="48" t="s">
        <v>111</v>
      </c>
      <c r="D238" s="48" t="s">
        <v>112</v>
      </c>
      <c r="E238" s="49">
        <v>1700000</v>
      </c>
      <c r="F238" s="50"/>
      <c r="G238" s="50"/>
      <c r="H238" s="28"/>
    </row>
    <row r="239" spans="3:8" x14ac:dyDescent="0.2">
      <c r="C239" s="48" t="s">
        <v>113</v>
      </c>
      <c r="D239" s="48" t="s">
        <v>112</v>
      </c>
      <c r="E239" s="49">
        <v>1500000</v>
      </c>
      <c r="F239" s="50"/>
      <c r="G239" s="50"/>
      <c r="H239" s="28"/>
    </row>
    <row r="240" spans="3:8" x14ac:dyDescent="0.2">
      <c r="C240" s="48" t="s">
        <v>114</v>
      </c>
      <c r="D240" s="48" t="s">
        <v>112</v>
      </c>
      <c r="E240" s="49">
        <v>950000</v>
      </c>
      <c r="F240" s="50"/>
      <c r="G240" s="50"/>
      <c r="H240" s="28"/>
    </row>
    <row r="241" spans="3:8" x14ac:dyDescent="0.2">
      <c r="C241" s="48" t="s">
        <v>115</v>
      </c>
      <c r="D241" s="48" t="s">
        <v>112</v>
      </c>
      <c r="E241" s="49">
        <v>900000</v>
      </c>
      <c r="F241" s="50"/>
      <c r="G241" s="50"/>
      <c r="H241" s="28"/>
    </row>
    <row r="242" spans="3:8" x14ac:dyDescent="0.2">
      <c r="C242" s="48" t="s">
        <v>116</v>
      </c>
      <c r="D242" s="48" t="s">
        <v>112</v>
      </c>
      <c r="E242" s="49">
        <v>600000</v>
      </c>
      <c r="F242" s="50"/>
      <c r="G242" s="50"/>
      <c r="H242" s="28"/>
    </row>
    <row r="243" spans="3:8" x14ac:dyDescent="0.2">
      <c r="C243" s="48" t="s">
        <v>117</v>
      </c>
      <c r="D243" s="48" t="s">
        <v>118</v>
      </c>
      <c r="E243" s="49">
        <v>1736438</v>
      </c>
      <c r="F243" s="50"/>
      <c r="G243" s="50"/>
      <c r="H243" s="28"/>
    </row>
    <row r="244" spans="3:8" x14ac:dyDescent="0.2">
      <c r="C244" s="48" t="s">
        <v>119</v>
      </c>
      <c r="D244" s="48" t="s">
        <v>118</v>
      </c>
      <c r="E244" s="49">
        <v>1736438</v>
      </c>
      <c r="F244" s="50"/>
      <c r="G244" s="50"/>
      <c r="H244" s="28"/>
    </row>
    <row r="245" spans="3:8" x14ac:dyDescent="0.2">
      <c r="C245" s="48" t="s">
        <v>120</v>
      </c>
      <c r="D245" s="48" t="s">
        <v>118</v>
      </c>
      <c r="E245" s="49">
        <v>1736438</v>
      </c>
      <c r="F245" s="50"/>
      <c r="G245" s="50"/>
      <c r="H245" s="28"/>
    </row>
    <row r="246" spans="3:8" x14ac:dyDescent="0.2">
      <c r="C246" s="48" t="s">
        <v>121</v>
      </c>
      <c r="D246" s="48" t="s">
        <v>118</v>
      </c>
      <c r="E246" s="49">
        <v>1736438</v>
      </c>
      <c r="F246" s="50"/>
      <c r="G246" s="50"/>
      <c r="H246" s="28"/>
    </row>
    <row r="247" spans="3:8" x14ac:dyDescent="0.2">
      <c r="C247" s="48" t="s">
        <v>117</v>
      </c>
      <c r="D247" s="48" t="s">
        <v>118</v>
      </c>
      <c r="E247" s="49">
        <v>1736438</v>
      </c>
      <c r="F247" s="50"/>
      <c r="G247" s="50"/>
      <c r="H247" s="28"/>
    </row>
    <row r="248" spans="3:8" x14ac:dyDescent="0.2">
      <c r="C248" s="48" t="s">
        <v>119</v>
      </c>
      <c r="D248" s="48" t="s">
        <v>118</v>
      </c>
      <c r="E248" s="49">
        <v>1736438</v>
      </c>
      <c r="F248" s="50"/>
      <c r="G248" s="50"/>
      <c r="H248" s="28"/>
    </row>
    <row r="249" spans="3:8" x14ac:dyDescent="0.2">
      <c r="C249" s="48" t="s">
        <v>120</v>
      </c>
      <c r="D249" s="48" t="s">
        <v>118</v>
      </c>
      <c r="E249" s="49">
        <v>1736438</v>
      </c>
      <c r="F249" s="50"/>
      <c r="G249" s="50"/>
      <c r="H249" s="28"/>
    </row>
    <row r="250" spans="3:8" x14ac:dyDescent="0.2">
      <c r="C250" s="48" t="s">
        <v>121</v>
      </c>
      <c r="D250" s="48" t="s">
        <v>118</v>
      </c>
      <c r="E250" s="49">
        <v>1736438</v>
      </c>
      <c r="F250" s="50"/>
      <c r="G250" s="50"/>
      <c r="H250" s="28"/>
    </row>
    <row r="251" spans="3:8" x14ac:dyDescent="0.2">
      <c r="C251" s="48" t="s">
        <v>122</v>
      </c>
      <c r="D251" s="48" t="s">
        <v>118</v>
      </c>
      <c r="E251" s="49">
        <v>1283333</v>
      </c>
      <c r="F251" s="50"/>
      <c r="G251" s="50"/>
      <c r="H251" s="28"/>
    </row>
    <row r="252" spans="3:8" x14ac:dyDescent="0.2">
      <c r="C252" s="48" t="s">
        <v>122</v>
      </c>
      <c r="D252" s="48" t="s">
        <v>118</v>
      </c>
      <c r="E252" s="49">
        <v>1100000</v>
      </c>
      <c r="F252" s="50"/>
      <c r="G252" s="50"/>
      <c r="H252" s="28"/>
    </row>
    <row r="253" spans="3:8" x14ac:dyDescent="0.2">
      <c r="C253" s="48" t="s">
        <v>123</v>
      </c>
      <c r="D253" s="48" t="s">
        <v>118</v>
      </c>
      <c r="E253" s="49">
        <v>1283333</v>
      </c>
      <c r="F253" s="50"/>
      <c r="G253" s="50"/>
      <c r="H253" s="28"/>
    </row>
    <row r="254" spans="3:8" x14ac:dyDescent="0.2">
      <c r="C254" s="48" t="s">
        <v>123</v>
      </c>
      <c r="D254" s="48" t="s">
        <v>118</v>
      </c>
      <c r="E254" s="49">
        <v>1100000</v>
      </c>
      <c r="F254" s="50"/>
      <c r="G254" s="50"/>
      <c r="H254" s="28"/>
    </row>
    <row r="255" spans="3:8" x14ac:dyDescent="0.2">
      <c r="C255" s="48" t="s">
        <v>117</v>
      </c>
      <c r="D255" s="48" t="s">
        <v>118</v>
      </c>
      <c r="E255" s="49">
        <v>1736438</v>
      </c>
      <c r="F255" s="50"/>
      <c r="G255" s="50"/>
      <c r="H255" s="28"/>
    </row>
    <row r="256" spans="3:8" x14ac:dyDescent="0.2">
      <c r="C256" s="48" t="s">
        <v>119</v>
      </c>
      <c r="D256" s="48" t="s">
        <v>118</v>
      </c>
      <c r="E256" s="49">
        <v>1736438</v>
      </c>
      <c r="F256" s="50"/>
      <c r="G256" s="50"/>
      <c r="H256" s="28"/>
    </row>
    <row r="257" spans="3:8" x14ac:dyDescent="0.2">
      <c r="C257" s="48" t="s">
        <v>120</v>
      </c>
      <c r="D257" s="48" t="s">
        <v>118</v>
      </c>
      <c r="E257" s="49">
        <v>1736438</v>
      </c>
      <c r="F257" s="50"/>
      <c r="G257" s="50"/>
      <c r="H257" s="28"/>
    </row>
    <row r="258" spans="3:8" x14ac:dyDescent="0.2">
      <c r="C258" s="48" t="s">
        <v>121</v>
      </c>
      <c r="D258" s="48" t="s">
        <v>118</v>
      </c>
      <c r="E258" s="49">
        <v>1736438</v>
      </c>
      <c r="F258" s="50"/>
      <c r="G258" s="50"/>
      <c r="H258" s="28"/>
    </row>
    <row r="259" spans="3:8" x14ac:dyDescent="0.2">
      <c r="C259" s="48" t="s">
        <v>117</v>
      </c>
      <c r="D259" s="48" t="s">
        <v>118</v>
      </c>
      <c r="E259" s="49">
        <v>1736438</v>
      </c>
      <c r="F259" s="50"/>
      <c r="G259" s="50"/>
      <c r="H259" s="28"/>
    </row>
    <row r="260" spans="3:8" x14ac:dyDescent="0.2">
      <c r="C260" s="48" t="s">
        <v>119</v>
      </c>
      <c r="D260" s="48" t="s">
        <v>118</v>
      </c>
      <c r="E260" s="49">
        <v>1736438</v>
      </c>
      <c r="F260" s="50"/>
      <c r="G260" s="50"/>
      <c r="H260" s="28"/>
    </row>
    <row r="261" spans="3:8" x14ac:dyDescent="0.2">
      <c r="C261" s="48" t="s">
        <v>120</v>
      </c>
      <c r="D261" s="48" t="s">
        <v>118</v>
      </c>
      <c r="E261" s="49">
        <v>1736438</v>
      </c>
      <c r="F261" s="50"/>
      <c r="G261" s="50"/>
      <c r="H261" s="28"/>
    </row>
    <row r="262" spans="3:8" x14ac:dyDescent="0.2">
      <c r="C262" s="48" t="s">
        <v>121</v>
      </c>
      <c r="D262" s="48" t="s">
        <v>118</v>
      </c>
      <c r="E262" s="49">
        <v>1736438</v>
      </c>
      <c r="F262" s="50"/>
      <c r="G262" s="50"/>
      <c r="H262" s="28"/>
    </row>
    <row r="263" spans="3:8" x14ac:dyDescent="0.2">
      <c r="C263" s="48" t="s">
        <v>123</v>
      </c>
      <c r="D263" s="48" t="s">
        <v>118</v>
      </c>
      <c r="E263" s="49">
        <v>1100000</v>
      </c>
      <c r="F263" s="50"/>
      <c r="G263" s="50"/>
      <c r="H263" s="28"/>
    </row>
    <row r="264" spans="3:8" x14ac:dyDescent="0.2">
      <c r="C264" s="48" t="s">
        <v>117</v>
      </c>
      <c r="D264" s="48" t="s">
        <v>118</v>
      </c>
      <c r="E264" s="49">
        <v>1736438</v>
      </c>
      <c r="F264" s="50"/>
      <c r="G264" s="50"/>
      <c r="H264" s="28"/>
    </row>
    <row r="265" spans="3:8" x14ac:dyDescent="0.2">
      <c r="C265" s="48" t="s">
        <v>119</v>
      </c>
      <c r="D265" s="48" t="s">
        <v>118</v>
      </c>
      <c r="E265" s="49">
        <v>1736438</v>
      </c>
      <c r="F265" s="50"/>
      <c r="G265" s="50"/>
      <c r="H265" s="28"/>
    </row>
    <row r="266" spans="3:8" x14ac:dyDescent="0.2">
      <c r="C266" s="48" t="s">
        <v>120</v>
      </c>
      <c r="D266" s="48" t="s">
        <v>118</v>
      </c>
      <c r="E266" s="49">
        <v>1736438</v>
      </c>
      <c r="F266" s="50"/>
      <c r="G266" s="50"/>
      <c r="H266" s="28"/>
    </row>
    <row r="267" spans="3:8" x14ac:dyDescent="0.2">
      <c r="C267" s="48" t="s">
        <v>121</v>
      </c>
      <c r="D267" s="48" t="s">
        <v>118</v>
      </c>
      <c r="E267" s="49">
        <v>1736438</v>
      </c>
      <c r="F267" s="50"/>
      <c r="G267" s="50"/>
      <c r="H267" s="28"/>
    </row>
    <row r="268" spans="3:8" x14ac:dyDescent="0.2">
      <c r="C268" s="48" t="s">
        <v>122</v>
      </c>
      <c r="D268" s="48" t="s">
        <v>118</v>
      </c>
      <c r="E268" s="49">
        <v>1100000</v>
      </c>
      <c r="F268" s="50"/>
      <c r="G268" s="50"/>
      <c r="H268" s="28"/>
    </row>
    <row r="269" spans="3:8" x14ac:dyDescent="0.2">
      <c r="C269" s="48" t="s">
        <v>123</v>
      </c>
      <c r="D269" s="48" t="s">
        <v>118</v>
      </c>
      <c r="E269" s="49">
        <v>1100000</v>
      </c>
      <c r="F269" s="50"/>
      <c r="G269" s="50"/>
      <c r="H269" s="28"/>
    </row>
    <row r="270" spans="3:8" x14ac:dyDescent="0.2">
      <c r="C270" s="48" t="s">
        <v>122</v>
      </c>
      <c r="D270" s="48" t="s">
        <v>118</v>
      </c>
      <c r="E270" s="49">
        <v>1100000</v>
      </c>
      <c r="F270" s="50"/>
      <c r="G270" s="50"/>
      <c r="H270" s="28"/>
    </row>
    <row r="271" spans="3:8" x14ac:dyDescent="0.2">
      <c r="C271" s="48" t="s">
        <v>124</v>
      </c>
      <c r="D271" s="48" t="s">
        <v>125</v>
      </c>
      <c r="E271" s="49">
        <v>800000</v>
      </c>
      <c r="F271" s="50"/>
      <c r="G271" s="50"/>
      <c r="H271" s="28"/>
    </row>
    <row r="272" spans="3:8" x14ac:dyDescent="0.2">
      <c r="C272" s="48" t="s">
        <v>124</v>
      </c>
      <c r="D272" s="48" t="s">
        <v>125</v>
      </c>
      <c r="E272" s="49">
        <v>1600000</v>
      </c>
      <c r="F272" s="50"/>
      <c r="G272" s="50"/>
      <c r="H272" s="28"/>
    </row>
    <row r="273" spans="3:8" x14ac:dyDescent="0.2">
      <c r="C273" s="48" t="s">
        <v>124</v>
      </c>
      <c r="D273" s="48" t="s">
        <v>125</v>
      </c>
      <c r="E273" s="49">
        <v>1600000</v>
      </c>
      <c r="F273" s="50"/>
      <c r="G273" s="50"/>
      <c r="H273" s="28"/>
    </row>
    <row r="274" spans="3:8" x14ac:dyDescent="0.2">
      <c r="C274" s="48" t="s">
        <v>124</v>
      </c>
      <c r="D274" s="48" t="s">
        <v>125</v>
      </c>
      <c r="E274" s="49">
        <v>1600000</v>
      </c>
      <c r="F274" s="50"/>
      <c r="G274" s="50"/>
      <c r="H274" s="28"/>
    </row>
    <row r="275" spans="3:8" x14ac:dyDescent="0.2">
      <c r="C275" s="48" t="s">
        <v>126</v>
      </c>
      <c r="D275" s="48" t="s">
        <v>125</v>
      </c>
      <c r="E275" s="49">
        <v>800000</v>
      </c>
      <c r="F275" s="50"/>
      <c r="G275" s="50"/>
      <c r="H275" s="28"/>
    </row>
    <row r="276" spans="3:8" x14ac:dyDescent="0.2">
      <c r="C276" s="48" t="s">
        <v>126</v>
      </c>
      <c r="D276" s="48" t="s">
        <v>125</v>
      </c>
      <c r="E276" s="49">
        <v>1600000</v>
      </c>
      <c r="F276" s="50"/>
      <c r="G276" s="50"/>
      <c r="H276" s="28"/>
    </row>
    <row r="277" spans="3:8" x14ac:dyDescent="0.2">
      <c r="C277" s="48" t="s">
        <v>126</v>
      </c>
      <c r="D277" s="48" t="s">
        <v>125</v>
      </c>
      <c r="E277" s="49">
        <v>1600000</v>
      </c>
      <c r="F277" s="50"/>
      <c r="G277" s="50"/>
      <c r="H277" s="28"/>
    </row>
    <row r="278" spans="3:8" x14ac:dyDescent="0.2">
      <c r="C278" s="48" t="s">
        <v>126</v>
      </c>
      <c r="D278" s="48" t="s">
        <v>125</v>
      </c>
      <c r="E278" s="49">
        <v>1600000</v>
      </c>
      <c r="F278" s="50"/>
      <c r="G278" s="50"/>
      <c r="H278" s="28"/>
    </row>
    <row r="279" spans="3:8" x14ac:dyDescent="0.2">
      <c r="D279" s="69"/>
      <c r="E279" s="69"/>
      <c r="F279" s="70"/>
      <c r="G279" s="70"/>
    </row>
  </sheetData>
  <autoFilter ref="C46:H278">
    <filterColumn colId="3" showButton="0"/>
    <filterColumn colId="4" showButton="0"/>
  </autoFilter>
  <mergeCells count="13">
    <mergeCell ref="D279:E279"/>
    <mergeCell ref="F279:G279"/>
    <mergeCell ref="C12:D12"/>
    <mergeCell ref="C46:C47"/>
    <mergeCell ref="D46:D47"/>
    <mergeCell ref="E46:E47"/>
    <mergeCell ref="D23:F23"/>
    <mergeCell ref="D24:F24"/>
    <mergeCell ref="D14:H14"/>
    <mergeCell ref="F46:H46"/>
    <mergeCell ref="E26:E28"/>
    <mergeCell ref="F26:F27"/>
    <mergeCell ref="D16:H16"/>
  </mergeCells>
  <phoneticPr fontId="2" type="noConversion"/>
  <pageMargins left="0.39370078740157483" right="0.19685039370078741" top="0.39370078740157483" bottom="0" header="0" footer="0"/>
  <pageSetup paperSize="136" scale="65" fitToHeight="0" orientation="landscape" r:id="rId1"/>
  <headerFooter alignWithMargins="0"/>
  <rowBreaks count="1" manualBreakCount="1">
    <brk id="22"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XFC75"/>
  <sheetViews>
    <sheetView showGridLines="0" view="pageBreakPreview" topLeftCell="A16" zoomScale="70" zoomScaleNormal="90" zoomScaleSheetLayoutView="70" workbookViewId="0">
      <pane ySplit="4" topLeftCell="A20" activePane="bottomLeft" state="frozen"/>
      <selection activeCell="A16" sqref="A16"/>
      <selection pane="bottomLeft" activeCell="A18" sqref="A18:A19"/>
    </sheetView>
  </sheetViews>
  <sheetFormatPr baseColWidth="10" defaultRowHeight="12.75" x14ac:dyDescent="0.2"/>
  <cols>
    <col min="1" max="1" width="43.85546875" style="1" customWidth="1"/>
    <col min="2" max="2" width="26.28515625" style="1" customWidth="1"/>
    <col min="3" max="3" width="25.42578125" style="1" customWidth="1"/>
    <col min="4" max="4" width="22.85546875" style="1" customWidth="1"/>
    <col min="5" max="5" width="43.85546875" style="1" customWidth="1"/>
    <col min="6" max="7" width="20.42578125" style="1" bestFit="1" customWidth="1"/>
    <col min="8" max="8" width="20.42578125" style="1" customWidth="1"/>
    <col min="9" max="9" width="18.7109375" style="1" customWidth="1"/>
    <col min="10" max="10" width="19" style="44" bestFit="1" customWidth="1"/>
    <col min="11" max="11" width="19.42578125" style="44" bestFit="1" customWidth="1"/>
    <col min="12" max="12" width="18.85546875" style="1" customWidth="1"/>
    <col min="13" max="13" width="19" style="44" bestFit="1" customWidth="1"/>
    <col min="14" max="14" width="31.42578125" style="1" bestFit="1" customWidth="1"/>
    <col min="15" max="16384" width="11.42578125" style="1"/>
  </cols>
  <sheetData>
    <row r="8" spans="1:14" x14ac:dyDescent="0.2">
      <c r="B8" s="39" t="s">
        <v>2</v>
      </c>
    </row>
    <row r="9" spans="1:14" x14ac:dyDescent="0.2">
      <c r="B9" s="39" t="s">
        <v>47</v>
      </c>
    </row>
    <row r="10" spans="1:14" ht="13.5" thickBot="1" x14ac:dyDescent="0.25">
      <c r="B10" s="39"/>
    </row>
    <row r="11" spans="1:14" ht="53.25" customHeight="1" thickBot="1" x14ac:dyDescent="0.25">
      <c r="B11" s="33" t="s">
        <v>29</v>
      </c>
      <c r="C11" s="90" t="s">
        <v>38</v>
      </c>
      <c r="D11" s="91"/>
      <c r="E11" s="91"/>
      <c r="F11" s="91"/>
      <c r="G11" s="91"/>
      <c r="H11" s="91"/>
      <c r="I11" s="91"/>
      <c r="J11" s="91"/>
      <c r="K11" s="91"/>
      <c r="L11" s="92"/>
    </row>
    <row r="12" spans="1:14" ht="13.5" thickBot="1" x14ac:dyDescent="0.25">
      <c r="A12" s="8"/>
      <c r="B12" s="7"/>
      <c r="C12" s="8"/>
      <c r="D12" s="8"/>
      <c r="E12" s="8"/>
      <c r="F12" s="8"/>
      <c r="G12" s="8"/>
      <c r="H12" s="8"/>
      <c r="I12" s="8"/>
      <c r="J12" s="45"/>
      <c r="K12" s="45"/>
    </row>
    <row r="13" spans="1:14" ht="16.5" customHeight="1" thickBot="1" x14ac:dyDescent="0.25">
      <c r="B13" s="34" t="s">
        <v>30</v>
      </c>
      <c r="C13" s="93" t="s">
        <v>3</v>
      </c>
      <c r="D13" s="94"/>
      <c r="E13" s="94"/>
      <c r="F13" s="94"/>
      <c r="G13" s="94"/>
      <c r="H13" s="94"/>
      <c r="I13" s="94"/>
      <c r="J13" s="94"/>
      <c r="K13" s="94"/>
      <c r="L13" s="95"/>
    </row>
    <row r="14" spans="1:14" x14ac:dyDescent="0.2">
      <c r="A14" s="8"/>
      <c r="B14" s="7"/>
      <c r="C14" s="8"/>
      <c r="D14" s="8"/>
      <c r="E14" s="8"/>
      <c r="F14" s="8"/>
      <c r="G14" s="8"/>
      <c r="H14" s="8"/>
      <c r="I14" s="8"/>
      <c r="J14" s="45"/>
      <c r="K14" s="45"/>
    </row>
    <row r="15" spans="1:14" x14ac:dyDescent="0.2">
      <c r="B15" s="96" t="s">
        <v>16</v>
      </c>
      <c r="C15" s="96"/>
      <c r="D15" s="96"/>
      <c r="E15" s="96"/>
      <c r="F15" s="96"/>
      <c r="G15" s="96"/>
      <c r="H15" s="96"/>
      <c r="I15" s="96"/>
      <c r="J15" s="96"/>
      <c r="K15" s="96"/>
      <c r="L15" s="96"/>
      <c r="M15" s="59"/>
      <c r="N15" s="40"/>
    </row>
    <row r="16" spans="1:14" x14ac:dyDescent="0.2">
      <c r="B16" s="76" t="s">
        <v>166</v>
      </c>
      <c r="C16" s="76"/>
      <c r="D16" s="76"/>
      <c r="E16" s="76"/>
      <c r="F16" s="76"/>
      <c r="G16" s="76"/>
      <c r="H16" s="76"/>
      <c r="I16" s="76"/>
      <c r="J16" s="76"/>
      <c r="K16" s="76"/>
      <c r="L16" s="76"/>
      <c r="M16" s="59"/>
      <c r="N16" s="40"/>
    </row>
    <row r="17" spans="1:14 16383:16383" ht="13.5" thickBot="1" x14ac:dyDescent="0.25"/>
    <row r="18" spans="1:14 16383:16383" ht="48" customHeight="1" x14ac:dyDescent="0.2">
      <c r="A18" s="83" t="s">
        <v>49</v>
      </c>
      <c r="B18" s="83" t="s">
        <v>4</v>
      </c>
      <c r="C18" s="97" t="s">
        <v>5</v>
      </c>
      <c r="D18" s="97" t="s">
        <v>28</v>
      </c>
      <c r="E18" s="97" t="s">
        <v>6</v>
      </c>
      <c r="F18" s="2" t="s">
        <v>31</v>
      </c>
      <c r="G18" s="2" t="s">
        <v>27</v>
      </c>
      <c r="H18" s="51" t="s">
        <v>48</v>
      </c>
      <c r="I18" s="2" t="s">
        <v>55</v>
      </c>
      <c r="J18" s="2" t="s">
        <v>56</v>
      </c>
      <c r="K18" s="2" t="s">
        <v>57</v>
      </c>
      <c r="L18" s="2" t="s">
        <v>165</v>
      </c>
      <c r="M18" s="60" t="s">
        <v>54</v>
      </c>
      <c r="N18" s="32" t="s">
        <v>1</v>
      </c>
    </row>
    <row r="19" spans="1:14 16383:16383" ht="14.25" customHeight="1" thickBot="1" x14ac:dyDescent="0.25">
      <c r="A19" s="85"/>
      <c r="B19" s="85"/>
      <c r="C19" s="98"/>
      <c r="D19" s="98"/>
      <c r="E19" s="98"/>
      <c r="F19" s="56" t="s">
        <v>7</v>
      </c>
      <c r="G19" s="56" t="s">
        <v>7</v>
      </c>
      <c r="H19" s="56" t="s">
        <v>7</v>
      </c>
      <c r="I19" s="56"/>
      <c r="J19" s="56"/>
      <c r="K19" s="56"/>
      <c r="L19" s="57" t="s">
        <v>7</v>
      </c>
      <c r="M19" s="61" t="s">
        <v>7</v>
      </c>
      <c r="N19" s="58" t="s">
        <v>0</v>
      </c>
    </row>
    <row r="20" spans="1:14 16383:16383" ht="49.5" customHeight="1" x14ac:dyDescent="0.25">
      <c r="A20" s="64">
        <v>3302151004</v>
      </c>
      <c r="B20" s="26" t="s">
        <v>12</v>
      </c>
      <c r="C20" s="64" t="s">
        <v>143</v>
      </c>
      <c r="D20" s="26" t="s">
        <v>161</v>
      </c>
      <c r="E20" s="54" t="str">
        <f>VLOOKUP(A20,[1]nuevo!B$3:D$44,3,0)</f>
        <v>ASISTENCIA TÉCNICA PARA GENERACIÓN DE PROYECTOS EMERGENCIA, ALTO DEL CARMEN</v>
      </c>
      <c r="F20" s="38">
        <v>60000000</v>
      </c>
      <c r="G20" s="38">
        <v>59600000</v>
      </c>
      <c r="H20" s="38">
        <v>51000000</v>
      </c>
      <c r="I20" s="38">
        <v>0</v>
      </c>
      <c r="J20" s="65">
        <v>0</v>
      </c>
      <c r="K20" s="46">
        <v>8600000</v>
      </c>
      <c r="L20" s="38">
        <v>8600000</v>
      </c>
      <c r="M20" s="46">
        <v>59600000</v>
      </c>
      <c r="N20" s="52">
        <v>400000</v>
      </c>
    </row>
    <row r="21" spans="1:14 16383:16383" x14ac:dyDescent="0.2">
      <c r="A21" s="54"/>
      <c r="B21" s="35" t="s">
        <v>39</v>
      </c>
      <c r="C21" s="35"/>
      <c r="D21" s="55"/>
      <c r="E21" s="36">
        <f t="shared" ref="E21" si="0">SUM(E8:E20)</f>
        <v>0</v>
      </c>
      <c r="F21" s="36">
        <f>SUM(F20)</f>
        <v>60000000</v>
      </c>
      <c r="G21" s="36">
        <f t="shared" ref="G21:N21" si="1">SUM(G20)</f>
        <v>59600000</v>
      </c>
      <c r="H21" s="36">
        <f t="shared" si="1"/>
        <v>51000000</v>
      </c>
      <c r="I21" s="36">
        <f t="shared" si="1"/>
        <v>0</v>
      </c>
      <c r="J21" s="36">
        <f t="shared" si="1"/>
        <v>0</v>
      </c>
      <c r="K21" s="36">
        <f t="shared" si="1"/>
        <v>8600000</v>
      </c>
      <c r="L21" s="36">
        <f t="shared" si="1"/>
        <v>8600000</v>
      </c>
      <c r="M21" s="36">
        <f t="shared" si="1"/>
        <v>59600000</v>
      </c>
      <c r="N21" s="36">
        <f t="shared" si="1"/>
        <v>400000</v>
      </c>
    </row>
    <row r="22" spans="1:14 16383:16383" ht="51.75" x14ac:dyDescent="0.25">
      <c r="A22" s="64">
        <v>4303150501</v>
      </c>
      <c r="B22" s="26" t="s">
        <v>13</v>
      </c>
      <c r="C22" s="64" t="s">
        <v>135</v>
      </c>
      <c r="D22" s="26" t="s">
        <v>160</v>
      </c>
      <c r="E22" s="54" t="str">
        <f>VLOOKUP(A22,[1]nuevo!B$3:D$44,3,0)</f>
        <v>PROYECTOS DE DEMOLICIÓN VIVIENDAS AFECTADAS E INSTALACIÓN VIVIENDAS DE EMERGENCIA CONECTADA A SERVICIOS BÁSICOS</v>
      </c>
      <c r="F22" s="38">
        <v>12000000</v>
      </c>
      <c r="G22" s="38">
        <v>11466652</v>
      </c>
      <c r="H22" s="38">
        <v>8000000</v>
      </c>
      <c r="I22" s="38">
        <v>0</v>
      </c>
      <c r="J22" s="65">
        <v>0</v>
      </c>
      <c r="K22" s="46">
        <v>3466652</v>
      </c>
      <c r="L22" s="38">
        <v>3466652</v>
      </c>
      <c r="M22" s="46">
        <v>11466652</v>
      </c>
      <c r="N22" s="52">
        <v>533348</v>
      </c>
    </row>
    <row r="23" spans="1:14 16383:16383" ht="51.75" x14ac:dyDescent="0.25">
      <c r="A23" s="64">
        <v>4304150501</v>
      </c>
      <c r="B23" s="26" t="s">
        <v>13</v>
      </c>
      <c r="C23" s="64" t="s">
        <v>139</v>
      </c>
      <c r="D23" s="26" t="s">
        <v>160</v>
      </c>
      <c r="E23" s="54" t="str">
        <f>VLOOKUP(A23,[1]nuevo!B$3:D$44,3,0)</f>
        <v>PROYECTOS DE DEMOLICIÓN VIVIENDAS AFECTADAS E INSTALACIÓN VIVIENDAS DE EMERGENCIA CONECTADA A SERVICIOS BÁSICOS</v>
      </c>
      <c r="F23" s="38">
        <v>12000000</v>
      </c>
      <c r="G23" s="38">
        <v>12000000</v>
      </c>
      <c r="H23" s="38">
        <v>8000000</v>
      </c>
      <c r="I23" s="38">
        <v>0</v>
      </c>
      <c r="J23" s="65">
        <v>3200000</v>
      </c>
      <c r="K23" s="46">
        <v>0</v>
      </c>
      <c r="L23" s="38">
        <v>3200000</v>
      </c>
      <c r="M23" s="46">
        <v>11200000</v>
      </c>
      <c r="N23" s="52">
        <v>800000</v>
      </c>
    </row>
    <row r="24" spans="1:14 16383:16383" ht="26.25" x14ac:dyDescent="0.25">
      <c r="A24" s="64">
        <v>4201140702</v>
      </c>
      <c r="B24" s="26" t="s">
        <v>13</v>
      </c>
      <c r="C24" s="64" t="s">
        <v>140</v>
      </c>
      <c r="D24" s="26" t="s">
        <v>162</v>
      </c>
      <c r="E24" s="54" t="str">
        <f>VLOOKUP(A24,[1]nuevo!B$3:D$44,3,0)</f>
        <v>CONSTRUCCIÓN COLECTOR AVDA. LA CONCEPCIÓN, ILLAPEL</v>
      </c>
      <c r="F24" s="38">
        <v>87689735</v>
      </c>
      <c r="G24" s="38">
        <v>87546224</v>
      </c>
      <c r="H24" s="38">
        <v>76129814</v>
      </c>
      <c r="I24" s="38">
        <v>0</v>
      </c>
      <c r="J24" s="65">
        <v>0</v>
      </c>
      <c r="K24" s="46">
        <v>9133128</v>
      </c>
      <c r="L24" s="38">
        <v>9133128</v>
      </c>
      <c r="M24" s="46">
        <v>85262942</v>
      </c>
      <c r="N24" s="52">
        <v>2426793</v>
      </c>
    </row>
    <row r="25" spans="1:14 16383:16383" ht="39" x14ac:dyDescent="0.25">
      <c r="A25" s="64">
        <v>4104141004</v>
      </c>
      <c r="B25" s="26" t="s">
        <v>13</v>
      </c>
      <c r="C25" s="64" t="s">
        <v>142</v>
      </c>
      <c r="D25" s="26" t="s">
        <v>161</v>
      </c>
      <c r="E25" s="54" t="str">
        <f>VLOOKUP(A25,[1]nuevo!B$3:D$44,3,0)</f>
        <v>ASISTENCIA TECNICA PARA GENERACIÓN DE PROYECTOS VARIAS LOCALIDADES DE LA COMUNA DE LA HIGUERA - PERIODO 2015</v>
      </c>
      <c r="F25" s="38">
        <v>55200000</v>
      </c>
      <c r="G25" s="38">
        <v>55200000</v>
      </c>
      <c r="H25" s="38">
        <v>22080000</v>
      </c>
      <c r="I25" s="38">
        <v>0</v>
      </c>
      <c r="J25" s="65">
        <v>0</v>
      </c>
      <c r="K25" s="46">
        <v>26496000</v>
      </c>
      <c r="L25" s="38">
        <v>26496000</v>
      </c>
      <c r="M25" s="46">
        <v>48576000</v>
      </c>
      <c r="N25" s="52">
        <v>6624000</v>
      </c>
    </row>
    <row r="26" spans="1:14 16383:16383" ht="15" x14ac:dyDescent="0.25">
      <c r="A26" s="64">
        <v>4106110702</v>
      </c>
      <c r="B26" s="26" t="s">
        <v>13</v>
      </c>
      <c r="C26" s="64" t="s">
        <v>144</v>
      </c>
      <c r="D26" s="26" t="s">
        <v>162</v>
      </c>
      <c r="E26" s="54" t="str">
        <f>VLOOKUP(A26,[1]nuevo!B$3:D$44,3,0)</f>
        <v>MEJORAMIENTO PTAS GUALLIGUAICA</v>
      </c>
      <c r="F26" s="38">
        <v>182365368</v>
      </c>
      <c r="G26" s="38">
        <v>180444254</v>
      </c>
      <c r="H26" s="38">
        <v>71642417</v>
      </c>
      <c r="I26" s="38">
        <v>0</v>
      </c>
      <c r="J26" s="65">
        <v>0</v>
      </c>
      <c r="K26" s="46">
        <v>90000000</v>
      </c>
      <c r="L26" s="38">
        <v>90000000</v>
      </c>
      <c r="M26" s="46">
        <v>161642417</v>
      </c>
      <c r="N26" s="52">
        <v>20722951</v>
      </c>
    </row>
    <row r="27" spans="1:14 16383:16383" ht="51.75" x14ac:dyDescent="0.25">
      <c r="A27" s="64">
        <v>4201140502</v>
      </c>
      <c r="B27" s="26" t="s">
        <v>13</v>
      </c>
      <c r="C27" s="64" t="s">
        <v>140</v>
      </c>
      <c r="D27" s="26" t="s">
        <v>160</v>
      </c>
      <c r="E27" s="54" t="str">
        <f>VLOOKUP(A27,[1]nuevo!B$3:D$44,3,0)</f>
        <v>CONSTRUCCIÓN COLECTOR AVDA. LA CONCEPCIÓN Y MEJORAMIENTO AGUA POTABLE Y ALCANTARILLADO UNIÓN LAS MAJADITAS</v>
      </c>
      <c r="F27" s="38">
        <v>15015000</v>
      </c>
      <c r="G27" s="38">
        <v>15015000</v>
      </c>
      <c r="H27" s="38">
        <v>11261250</v>
      </c>
      <c r="I27" s="38">
        <v>0</v>
      </c>
      <c r="J27" s="65">
        <v>0</v>
      </c>
      <c r="K27" s="46">
        <v>3003000</v>
      </c>
      <c r="L27" s="38">
        <v>3003000</v>
      </c>
      <c r="M27" s="46">
        <v>14264250</v>
      </c>
      <c r="N27" s="52">
        <v>750750</v>
      </c>
    </row>
    <row r="28" spans="1:14 16383:16383" ht="51.75" x14ac:dyDescent="0.25">
      <c r="A28" s="64">
        <v>4201150503</v>
      </c>
      <c r="B28" s="26" t="s">
        <v>13</v>
      </c>
      <c r="C28" s="64" t="s">
        <v>140</v>
      </c>
      <c r="D28" s="26" t="s">
        <v>160</v>
      </c>
      <c r="E28" s="54" t="str">
        <f>VLOOKUP(A28,[1]nuevo!B$3:D$44,3,0)</f>
        <v>PROYECTOS DE DEMOLICIÓN VIVIENDAS AFECTADAS E INSTALACIÓN VIVIENDAS DE EMERGENCIA CONECTADA A SERVICIOS BÁSICOS</v>
      </c>
      <c r="F28" s="38">
        <v>14000000</v>
      </c>
      <c r="G28" s="38">
        <v>28000000</v>
      </c>
      <c r="H28" s="38">
        <v>8000000</v>
      </c>
      <c r="I28" s="38">
        <v>0</v>
      </c>
      <c r="J28" s="65">
        <v>0</v>
      </c>
      <c r="K28" s="46">
        <v>4800000</v>
      </c>
      <c r="L28" s="38">
        <v>4800000</v>
      </c>
      <c r="M28" s="46">
        <v>12800000</v>
      </c>
      <c r="N28" s="52">
        <v>1200000</v>
      </c>
    </row>
    <row r="29" spans="1:14 16383:16383" ht="51.75" x14ac:dyDescent="0.25">
      <c r="A29" s="64">
        <v>4202150501</v>
      </c>
      <c r="B29" s="26" t="s">
        <v>13</v>
      </c>
      <c r="C29" s="64" t="s">
        <v>153</v>
      </c>
      <c r="D29" s="26" t="s">
        <v>160</v>
      </c>
      <c r="E29" s="54" t="str">
        <f>VLOOKUP(A29,[1]nuevo!B$3:D$44,3,0)</f>
        <v>PROYECTOS DE DEMOLICIÓN VIVIENDAS AFECTADAS E INSTALACIÓN VIVIENDAS DE EMERGENCIA CONECTADA A SERVICIOS BÁSICOS</v>
      </c>
      <c r="F29" s="38">
        <v>12000000</v>
      </c>
      <c r="G29" s="38">
        <v>12000000</v>
      </c>
      <c r="H29" s="38">
        <v>8000000</v>
      </c>
      <c r="I29" s="38">
        <v>0</v>
      </c>
      <c r="J29" s="65">
        <v>0</v>
      </c>
      <c r="K29" s="46">
        <v>4000000</v>
      </c>
      <c r="L29" s="38">
        <v>4000000</v>
      </c>
      <c r="M29" s="46">
        <v>12000000</v>
      </c>
      <c r="N29" s="52">
        <v>0</v>
      </c>
    </row>
    <row r="30" spans="1:14 16383:16383" ht="51.75" x14ac:dyDescent="0.25">
      <c r="A30" s="66">
        <v>4305151004</v>
      </c>
      <c r="B30" s="26" t="s">
        <v>13</v>
      </c>
      <c r="C30" s="64" t="s">
        <v>157</v>
      </c>
      <c r="D30" s="26" t="s">
        <v>161</v>
      </c>
      <c r="E30" s="54" t="str">
        <f>VLOOKUP(A30,[1]nuevo!B$3:D$44,3,0)</f>
        <v>CONTRATACIÓN DE SERVICIOS PROFESIONALES PARA GENERACION DE PROYECTOS , VARIAS LOCALIDADES, COMUNA DE RÍO HURTADO</v>
      </c>
      <c r="F30" s="38">
        <v>51600000</v>
      </c>
      <c r="G30" s="38">
        <v>51600000</v>
      </c>
      <c r="H30" s="38">
        <v>20640000</v>
      </c>
      <c r="I30" s="38">
        <v>0</v>
      </c>
      <c r="J30" s="65">
        <v>0</v>
      </c>
      <c r="K30" s="46">
        <v>24768000</v>
      </c>
      <c r="L30" s="38">
        <v>24768000</v>
      </c>
      <c r="M30" s="46">
        <v>45408000</v>
      </c>
      <c r="N30" s="52">
        <v>6192000</v>
      </c>
    </row>
    <row r="31" spans="1:14 16383:16383" x14ac:dyDescent="0.2">
      <c r="A31" s="54"/>
      <c r="B31" s="35" t="s">
        <v>39</v>
      </c>
      <c r="C31" s="35"/>
      <c r="D31" s="55"/>
      <c r="E31" s="36">
        <f t="shared" ref="E31" si="2">SUM(E18:E30)</f>
        <v>0</v>
      </c>
      <c r="F31" s="36">
        <f>SUM(F22:F30)</f>
        <v>441870103</v>
      </c>
      <c r="G31" s="36">
        <f t="shared" ref="G31:N31" si="3">SUM(G22:G30)</f>
        <v>453272130</v>
      </c>
      <c r="H31" s="36">
        <f t="shared" si="3"/>
        <v>233753481</v>
      </c>
      <c r="I31" s="36">
        <f t="shared" si="3"/>
        <v>0</v>
      </c>
      <c r="J31" s="36">
        <f t="shared" si="3"/>
        <v>3200000</v>
      </c>
      <c r="K31" s="36">
        <f t="shared" si="3"/>
        <v>165666780</v>
      </c>
      <c r="L31" s="36">
        <f t="shared" si="3"/>
        <v>168866780</v>
      </c>
      <c r="M31" s="36">
        <f t="shared" si="3"/>
        <v>402620261</v>
      </c>
      <c r="N31" s="36">
        <f t="shared" si="3"/>
        <v>39249842</v>
      </c>
      <c r="XFC31" s="1">
        <f>SUM(A31:XFB31)</f>
        <v>1908499377</v>
      </c>
    </row>
    <row r="32" spans="1:14 16383:16383" ht="51.75" x14ac:dyDescent="0.25">
      <c r="A32" s="64">
        <v>5703151002</v>
      </c>
      <c r="B32" s="26" t="s">
        <v>8</v>
      </c>
      <c r="C32" s="64" t="s">
        <v>132</v>
      </c>
      <c r="D32" s="26" t="s">
        <v>161</v>
      </c>
      <c r="E32" s="54" t="str">
        <f>VLOOKUP(A32,[1]nuevo!B$3:D$44,3,0)</f>
        <v>DESARROLLO Y EVALUACION DE PROYECTOS EN EL AREA DE SANEAMIENTO SANITARIO, EN DIFERENTES SECTORES DE LA COMUNA</v>
      </c>
      <c r="F32" s="38">
        <v>33600000</v>
      </c>
      <c r="G32" s="38">
        <v>31899996</v>
      </c>
      <c r="H32" s="38">
        <v>26880000</v>
      </c>
      <c r="I32" s="38">
        <v>0</v>
      </c>
      <c r="J32" s="65">
        <v>5019996</v>
      </c>
      <c r="K32" s="46">
        <v>0</v>
      </c>
      <c r="L32" s="38">
        <v>5019996</v>
      </c>
      <c r="M32" s="46">
        <v>31899996</v>
      </c>
      <c r="N32" s="52">
        <v>1700004</v>
      </c>
    </row>
    <row r="33" spans="1:14 16383:16383" ht="64.5" x14ac:dyDescent="0.25">
      <c r="A33" s="64">
        <v>5703151003</v>
      </c>
      <c r="B33" s="26" t="s">
        <v>8</v>
      </c>
      <c r="C33" s="64" t="s">
        <v>132</v>
      </c>
      <c r="D33" s="26" t="s">
        <v>161</v>
      </c>
      <c r="E33" s="54" t="str">
        <f>VLOOKUP(A33,[1]nuevo!B$3:D$44,3,0)</f>
        <v>ASISTENCIA TECNICA PARA EL DESARROLLO Y EVALUACION DE PROYECTOS EN EL AREA DE SANEAMIENTO SANITARIO, EN DIFERENTES SECTORES DE LA COMUNA DE LLAY-LLAY</v>
      </c>
      <c r="F33" s="38">
        <v>33600000</v>
      </c>
      <c r="G33" s="38">
        <v>34400000</v>
      </c>
      <c r="H33" s="38">
        <v>0</v>
      </c>
      <c r="I33" s="38">
        <v>0</v>
      </c>
      <c r="J33" s="65">
        <v>0</v>
      </c>
      <c r="K33" s="46">
        <v>14000000</v>
      </c>
      <c r="L33" s="38">
        <v>14000000</v>
      </c>
      <c r="M33" s="46">
        <v>14000000</v>
      </c>
      <c r="N33" s="52">
        <v>19600000</v>
      </c>
    </row>
    <row r="34" spans="1:14 16383:16383" x14ac:dyDescent="0.2">
      <c r="A34" s="54"/>
      <c r="B34" s="35" t="s">
        <v>39</v>
      </c>
      <c r="C34" s="35"/>
      <c r="D34" s="55"/>
      <c r="E34" s="36">
        <f t="shared" ref="E34:E38" si="4">SUM(E21:E33)</f>
        <v>0</v>
      </c>
      <c r="F34" s="36">
        <f>SUM(F32:F33)</f>
        <v>67200000</v>
      </c>
      <c r="G34" s="36">
        <f t="shared" ref="G34:N34" si="5">SUM(G32:G33)</f>
        <v>66299996</v>
      </c>
      <c r="H34" s="36">
        <f t="shared" si="5"/>
        <v>26880000</v>
      </c>
      <c r="I34" s="36">
        <f t="shared" si="5"/>
        <v>0</v>
      </c>
      <c r="J34" s="36">
        <f t="shared" si="5"/>
        <v>5019996</v>
      </c>
      <c r="K34" s="36">
        <f t="shared" si="5"/>
        <v>14000000</v>
      </c>
      <c r="L34" s="36">
        <f t="shared" si="5"/>
        <v>19019996</v>
      </c>
      <c r="M34" s="36">
        <f t="shared" si="5"/>
        <v>45899996</v>
      </c>
      <c r="N34" s="36">
        <f t="shared" si="5"/>
        <v>21300004</v>
      </c>
      <c r="XFC34" s="1">
        <f>SUM(A34:XFB34)</f>
        <v>265619988</v>
      </c>
    </row>
    <row r="35" spans="1:14 16383:16383" ht="51.75" x14ac:dyDescent="0.25">
      <c r="A35" s="64">
        <v>6112151001</v>
      </c>
      <c r="B35" s="26" t="s">
        <v>19</v>
      </c>
      <c r="C35" s="64" t="s">
        <v>155</v>
      </c>
      <c r="D35" s="26" t="s">
        <v>161</v>
      </c>
      <c r="E35" s="54" t="str">
        <f>VLOOKUP(A35,[1]nuevo!B$3:D$44,3,0)</f>
        <v>CONTRATACIÓN DE PROFESIONALES, PARA EJECUTAR CATAST. SANIT. Y GENERAC. DE PROYECTOS PARA LA FORM. DE DISEÑO PROYECTOS SANITARIO, PEUMO</v>
      </c>
      <c r="F35" s="38">
        <v>28188000</v>
      </c>
      <c r="G35" s="38">
        <v>28188000</v>
      </c>
      <c r="H35" s="38">
        <v>19731600</v>
      </c>
      <c r="I35" s="38">
        <v>0</v>
      </c>
      <c r="J35" s="65">
        <v>0</v>
      </c>
      <c r="K35" s="46">
        <v>5324400</v>
      </c>
      <c r="L35" s="38">
        <v>5324400</v>
      </c>
      <c r="M35" s="46">
        <f>+H35+L35</f>
        <v>25056000</v>
      </c>
      <c r="N35" s="52">
        <f>+F35-M35</f>
        <v>3132000</v>
      </c>
    </row>
    <row r="36" spans="1:14 16383:16383" x14ac:dyDescent="0.2">
      <c r="A36" s="54"/>
      <c r="B36" s="35" t="s">
        <v>39</v>
      </c>
      <c r="C36" s="35"/>
      <c r="D36" s="55"/>
      <c r="E36" s="36">
        <f t="shared" si="4"/>
        <v>0</v>
      </c>
      <c r="F36" s="36">
        <f>SUM(F35)</f>
        <v>28188000</v>
      </c>
      <c r="G36" s="36">
        <f t="shared" ref="G36:N36" si="6">SUM(G35)</f>
        <v>28188000</v>
      </c>
      <c r="H36" s="36">
        <f t="shared" si="6"/>
        <v>19731600</v>
      </c>
      <c r="I36" s="36">
        <f t="shared" si="6"/>
        <v>0</v>
      </c>
      <c r="J36" s="36">
        <f t="shared" si="6"/>
        <v>0</v>
      </c>
      <c r="K36" s="36">
        <f t="shared" si="6"/>
        <v>5324400</v>
      </c>
      <c r="L36" s="36">
        <f t="shared" si="6"/>
        <v>5324400</v>
      </c>
      <c r="M36" s="36">
        <f t="shared" si="6"/>
        <v>25056000</v>
      </c>
      <c r="N36" s="36">
        <f t="shared" si="6"/>
        <v>3132000</v>
      </c>
      <c r="XFC36" s="1">
        <f>SUM(A36:XFB36)</f>
        <v>114944400</v>
      </c>
    </row>
    <row r="37" spans="1:14 16383:16383" s="37" customFormat="1" ht="26.25" x14ac:dyDescent="0.25">
      <c r="A37" s="64">
        <v>7407130705</v>
      </c>
      <c r="B37" s="27" t="s">
        <v>9</v>
      </c>
      <c r="C37" s="64" t="s">
        <v>154</v>
      </c>
      <c r="D37" s="26" t="s">
        <v>162</v>
      </c>
      <c r="E37" s="54" t="str">
        <f>VLOOKUP(A37,[1]nuevo!B$3:D$44,3,0)</f>
        <v>CONSTRUCCIÓN Y DISTRIBUCIÓN RED DE AGUA POTABLE LOCALIDAD DE REYES</v>
      </c>
      <c r="F37" s="38">
        <v>194995537</v>
      </c>
      <c r="G37" s="38">
        <v>193808773</v>
      </c>
      <c r="H37" s="38">
        <v>191562973</v>
      </c>
      <c r="I37" s="38">
        <v>0</v>
      </c>
      <c r="J37" s="65">
        <v>0</v>
      </c>
      <c r="K37" s="46">
        <v>2245800</v>
      </c>
      <c r="L37" s="38">
        <v>2245800</v>
      </c>
      <c r="M37" s="46">
        <v>193808773</v>
      </c>
      <c r="N37" s="52">
        <v>1186764</v>
      </c>
    </row>
    <row r="38" spans="1:14 16383:16383" x14ac:dyDescent="0.2">
      <c r="A38" s="54"/>
      <c r="B38" s="35" t="s">
        <v>39</v>
      </c>
      <c r="C38" s="35"/>
      <c r="D38" s="55"/>
      <c r="E38" s="36">
        <f t="shared" si="4"/>
        <v>0</v>
      </c>
      <c r="F38" s="36">
        <f>SUM(F37)</f>
        <v>194995537</v>
      </c>
      <c r="G38" s="36">
        <f t="shared" ref="G38:N38" si="7">SUM(G37)</f>
        <v>193808773</v>
      </c>
      <c r="H38" s="36">
        <f t="shared" si="7"/>
        <v>191562973</v>
      </c>
      <c r="I38" s="36">
        <f t="shared" si="7"/>
        <v>0</v>
      </c>
      <c r="J38" s="36">
        <f t="shared" si="7"/>
        <v>0</v>
      </c>
      <c r="K38" s="36">
        <f t="shared" si="7"/>
        <v>2245800</v>
      </c>
      <c r="L38" s="36">
        <f t="shared" si="7"/>
        <v>2245800</v>
      </c>
      <c r="M38" s="36">
        <f t="shared" si="7"/>
        <v>193808773</v>
      </c>
      <c r="N38" s="36">
        <f t="shared" si="7"/>
        <v>1186764</v>
      </c>
      <c r="XFC38" s="1">
        <f>SUM(A38:XFB38)</f>
        <v>779854420</v>
      </c>
    </row>
    <row r="39" spans="1:14 16383:16383" ht="39" x14ac:dyDescent="0.25">
      <c r="A39" s="64">
        <v>8106141001</v>
      </c>
      <c r="B39" s="26" t="s">
        <v>20</v>
      </c>
      <c r="C39" s="64" t="s">
        <v>130</v>
      </c>
      <c r="D39" s="26" t="s">
        <v>161</v>
      </c>
      <c r="E39" s="54" t="str">
        <f>VLOOKUP(A39,[1]nuevo!B$3:D$44,3,0)</f>
        <v>ASISTENCIA TÉCNICA "CONSTRUCCIÓN CASETAS SANITARIAS DIVERSOS SECTORES COMUNA DE LOTA", LOTA</v>
      </c>
      <c r="F39" s="38">
        <v>37800000</v>
      </c>
      <c r="G39" s="38">
        <v>33000000</v>
      </c>
      <c r="H39" s="38">
        <v>18000000</v>
      </c>
      <c r="I39" s="38">
        <v>0</v>
      </c>
      <c r="J39" s="65">
        <v>12000000</v>
      </c>
      <c r="K39" s="46">
        <v>0</v>
      </c>
      <c r="L39" s="38">
        <v>12000000</v>
      </c>
      <c r="M39" s="46">
        <v>30000000</v>
      </c>
      <c r="N39" s="52">
        <v>7800000</v>
      </c>
    </row>
    <row r="40" spans="1:14 16383:16383" ht="45" x14ac:dyDescent="0.25">
      <c r="A40" s="64">
        <v>8905151002</v>
      </c>
      <c r="B40" s="26" t="s">
        <v>20</v>
      </c>
      <c r="C40" s="64" t="s">
        <v>131</v>
      </c>
      <c r="D40" s="26" t="s">
        <v>161</v>
      </c>
      <c r="E40" s="54" t="str">
        <f>VLOOKUP(A40,[1]nuevo!B$3:D$44,3,0)</f>
        <v>ASISTENCIA TÉCNICA PARA LA ELABORACION DE PROYECTOS DE ACCESO AL AGUA PARA EL CONSUMO HUMANO</v>
      </c>
      <c r="F40" s="38">
        <v>56400000</v>
      </c>
      <c r="G40" s="38">
        <v>56400000</v>
      </c>
      <c r="H40" s="38">
        <v>28200000</v>
      </c>
      <c r="I40" s="38">
        <v>0</v>
      </c>
      <c r="J40" s="65">
        <v>23500000</v>
      </c>
      <c r="K40" s="46">
        <v>0</v>
      </c>
      <c r="L40" s="38">
        <v>23500000</v>
      </c>
      <c r="M40" s="46">
        <v>51700000</v>
      </c>
      <c r="N40" s="52">
        <v>4700000</v>
      </c>
    </row>
    <row r="41" spans="1:14 16383:16383" ht="39" x14ac:dyDescent="0.25">
      <c r="A41" s="64">
        <v>8314141002</v>
      </c>
      <c r="B41" s="26" t="s">
        <v>20</v>
      </c>
      <c r="C41" s="64" t="s">
        <v>133</v>
      </c>
      <c r="D41" s="26" t="s">
        <v>161</v>
      </c>
      <c r="E41" s="54" t="str">
        <f>VLOOKUP(A41,[1]nuevo!B$3:D$44,3,0)</f>
        <v>DISEÑO Y NORMALIZACION SISTEMAS DE ABASTECIMIENTO AGUA POTABLE ALTO BIOBIO</v>
      </c>
      <c r="F41" s="38">
        <v>38000000</v>
      </c>
      <c r="G41" s="38">
        <v>38000000</v>
      </c>
      <c r="H41" s="38">
        <v>15200000</v>
      </c>
      <c r="I41" s="38">
        <v>0</v>
      </c>
      <c r="J41" s="65">
        <v>18240000</v>
      </c>
      <c r="K41" s="46">
        <v>0</v>
      </c>
      <c r="L41" s="38">
        <v>18240000</v>
      </c>
      <c r="M41" s="46">
        <v>33440000</v>
      </c>
      <c r="N41" s="52">
        <v>4560000</v>
      </c>
    </row>
    <row r="42" spans="1:14 16383:16383" ht="39" x14ac:dyDescent="0.25">
      <c r="A42" s="64">
        <v>8206151007</v>
      </c>
      <c r="B42" s="26" t="s">
        <v>20</v>
      </c>
      <c r="C42" s="64" t="s">
        <v>134</v>
      </c>
      <c r="D42" s="26" t="s">
        <v>161</v>
      </c>
      <c r="E42" s="54" t="str">
        <f>VLOOKUP(A42,[1]nuevo!B$3:D$44,3,0)</f>
        <v>ASESORÍA PROFESIONAL SANEAMIENTO SANITARIO INTEGRAL DE ASENTAMIENTOS IRREGULARES, COMUNA DE LOS ÁLAMOS.</v>
      </c>
      <c r="F42" s="38">
        <v>38400000</v>
      </c>
      <c r="G42" s="38">
        <v>38400000</v>
      </c>
      <c r="H42" s="38">
        <v>3840000</v>
      </c>
      <c r="I42" s="38">
        <v>0</v>
      </c>
      <c r="J42" s="65">
        <v>27648000</v>
      </c>
      <c r="K42" s="46">
        <v>0</v>
      </c>
      <c r="L42" s="38">
        <v>27648000</v>
      </c>
      <c r="M42" s="46">
        <v>31488000</v>
      </c>
      <c r="N42" s="52">
        <v>6912000</v>
      </c>
    </row>
    <row r="43" spans="1:14 16383:16383" ht="39" x14ac:dyDescent="0.25">
      <c r="A43" s="64">
        <v>8206151006</v>
      </c>
      <c r="B43" s="26" t="s">
        <v>20</v>
      </c>
      <c r="C43" s="64" t="s">
        <v>134</v>
      </c>
      <c r="D43" s="26" t="s">
        <v>161</v>
      </c>
      <c r="E43" s="54" t="str">
        <f>VLOOKUP(A43,[1]nuevo!B$3:D$44,3,0)</f>
        <v>ASISTENCIA TECNICA PROYECTOS PMB ZONA DE REZAGO, COMUNA DE LOS ALAMOS</v>
      </c>
      <c r="F43" s="38">
        <v>38400000</v>
      </c>
      <c r="G43" s="38">
        <v>38400000</v>
      </c>
      <c r="H43" s="38">
        <v>36480000</v>
      </c>
      <c r="I43" s="38">
        <v>0</v>
      </c>
      <c r="J43" s="65">
        <v>0</v>
      </c>
      <c r="K43" s="46">
        <v>1920000</v>
      </c>
      <c r="L43" s="38">
        <v>1920000</v>
      </c>
      <c r="M43" s="46">
        <v>38400000</v>
      </c>
      <c r="N43" s="52">
        <v>0</v>
      </c>
    </row>
    <row r="44" spans="1:14 16383:16383" ht="26.25" x14ac:dyDescent="0.25">
      <c r="A44" s="64">
        <v>8404151004</v>
      </c>
      <c r="B44" s="26" t="s">
        <v>20</v>
      </c>
      <c r="C44" s="64" t="s">
        <v>145</v>
      </c>
      <c r="D44" s="26" t="s">
        <v>161</v>
      </c>
      <c r="E44" s="54" t="str">
        <f>VLOOKUP(A44,[1]nuevo!B$3:D$44,3,0)</f>
        <v>ASISTENCIA TÉCNICA DE PROFESIONALES PARA LA MUNICIPALIDAD DE COELEMU</v>
      </c>
      <c r="F44" s="38">
        <v>39000000</v>
      </c>
      <c r="G44" s="38">
        <v>39000000</v>
      </c>
      <c r="H44" s="38">
        <v>15600000</v>
      </c>
      <c r="I44" s="38">
        <v>0</v>
      </c>
      <c r="J44" s="65">
        <v>0</v>
      </c>
      <c r="K44" s="46">
        <v>18720000</v>
      </c>
      <c r="L44" s="38">
        <v>18720000</v>
      </c>
      <c r="M44" s="46">
        <v>34320000</v>
      </c>
      <c r="N44" s="52">
        <v>4680000</v>
      </c>
    </row>
    <row r="45" spans="1:14 16383:16383" ht="26.25" x14ac:dyDescent="0.25">
      <c r="A45" s="64">
        <v>8101151002</v>
      </c>
      <c r="B45" s="26" t="s">
        <v>20</v>
      </c>
      <c r="C45" s="64" t="s">
        <v>146</v>
      </c>
      <c r="D45" s="26" t="s">
        <v>161</v>
      </c>
      <c r="E45" s="54" t="str">
        <f>VLOOKUP(A45,[1]nuevo!B$3:D$44,3,0)</f>
        <v>DISEÑOS SANEAMIENTO SEIS PROYECTOS COMUNA CONCEPCION</v>
      </c>
      <c r="F45" s="38">
        <v>72000000</v>
      </c>
      <c r="G45" s="38">
        <v>70500000</v>
      </c>
      <c r="H45" s="38">
        <v>28800000</v>
      </c>
      <c r="I45" s="38">
        <v>0</v>
      </c>
      <c r="J45" s="65">
        <v>0</v>
      </c>
      <c r="K45" s="46">
        <v>33360000</v>
      </c>
      <c r="L45" s="38">
        <v>33360000</v>
      </c>
      <c r="M45" s="46">
        <v>62160000</v>
      </c>
      <c r="N45" s="52">
        <v>9840000</v>
      </c>
    </row>
    <row r="46" spans="1:14 16383:16383" ht="39" x14ac:dyDescent="0.25">
      <c r="A46" s="64">
        <v>8207151004</v>
      </c>
      <c r="B46" s="26" t="s">
        <v>20</v>
      </c>
      <c r="C46" s="64" t="s">
        <v>147</v>
      </c>
      <c r="D46" s="26" t="s">
        <v>161</v>
      </c>
      <c r="E46" s="54" t="str">
        <f>VLOOKUP(A46,[1]nuevo!B$3:D$44,3,0)</f>
        <v>ASISTENCIA TECNICA PARA DESARROLLO DE PROYECTOS SANITARIOS, ABASTOS DE AGUA Y DIVERSOS PROYECTOS SECPLAN</v>
      </c>
      <c r="F46" s="38">
        <v>54000000</v>
      </c>
      <c r="G46" s="38">
        <v>54000000</v>
      </c>
      <c r="H46" s="38">
        <v>21600000</v>
      </c>
      <c r="I46" s="38">
        <v>0</v>
      </c>
      <c r="J46" s="65">
        <v>0</v>
      </c>
      <c r="K46" s="46">
        <v>25920000</v>
      </c>
      <c r="L46" s="38">
        <v>25920000</v>
      </c>
      <c r="M46" s="46">
        <v>47520000</v>
      </c>
      <c r="N46" s="52">
        <v>6480000</v>
      </c>
    </row>
    <row r="47" spans="1:14 16383:16383" ht="39" x14ac:dyDescent="0.25">
      <c r="A47" s="64">
        <v>8304151002</v>
      </c>
      <c r="B47" s="26" t="s">
        <v>20</v>
      </c>
      <c r="C47" s="64" t="s">
        <v>148</v>
      </c>
      <c r="D47" s="26" t="s">
        <v>161</v>
      </c>
      <c r="E47" s="54" t="str">
        <f>VLOOKUP(A47,[1]nuevo!B$3:D$44,3,0)</f>
        <v>ASISTENCIA TECNICA PARA EL SANEAMIENTO SANITARIO COMUNA DE LAJA, II PARTE</v>
      </c>
      <c r="F47" s="38">
        <v>33600000</v>
      </c>
      <c r="G47" s="38">
        <v>18000000</v>
      </c>
      <c r="H47" s="38">
        <v>0</v>
      </c>
      <c r="I47" s="38">
        <v>0</v>
      </c>
      <c r="J47" s="65">
        <v>0</v>
      </c>
      <c r="K47" s="46">
        <v>7200000</v>
      </c>
      <c r="L47" s="38">
        <v>7200000</v>
      </c>
      <c r="M47" s="46">
        <v>7200000</v>
      </c>
      <c r="N47" s="52">
        <v>26400000</v>
      </c>
    </row>
    <row r="48" spans="1:14 16383:16383" ht="26.25" x14ac:dyDescent="0.25">
      <c r="A48" s="64">
        <v>8104141001</v>
      </c>
      <c r="B48" s="26" t="s">
        <v>20</v>
      </c>
      <c r="C48" s="64" t="s">
        <v>151</v>
      </c>
      <c r="D48" s="26" t="s">
        <v>161</v>
      </c>
      <c r="E48" s="54" t="str">
        <f>VLOOKUP(A48,[1]nuevo!B$3:D$44,3,0)</f>
        <v>DISEÑO SANEAMIENTO SANITARIO DIFERENTES SECTORES DE FLORIDA</v>
      </c>
      <c r="F48" s="38">
        <v>33600000</v>
      </c>
      <c r="G48" s="38">
        <v>33600000</v>
      </c>
      <c r="H48" s="38">
        <v>16800000</v>
      </c>
      <c r="I48" s="38">
        <v>0</v>
      </c>
      <c r="J48" s="65">
        <v>0</v>
      </c>
      <c r="K48" s="46">
        <v>14000000</v>
      </c>
      <c r="L48" s="38">
        <v>14000000</v>
      </c>
      <c r="M48" s="46">
        <v>30800000</v>
      </c>
      <c r="N48" s="52">
        <v>2800000</v>
      </c>
    </row>
    <row r="49" spans="1:14 16383:16383" ht="26.25" x14ac:dyDescent="0.25">
      <c r="A49" s="64">
        <v>8402151002</v>
      </c>
      <c r="B49" s="26" t="s">
        <v>20</v>
      </c>
      <c r="C49" s="64" t="s">
        <v>152</v>
      </c>
      <c r="D49" s="26" t="s">
        <v>161</v>
      </c>
      <c r="E49" s="54" t="str">
        <f>VLOOKUP(A49,[1]nuevo!B$3:D$44,3,0)</f>
        <v>ASISTENCIA TÉCNICA AGUA POTABLE RURAL DIVERSOS SECTORES</v>
      </c>
      <c r="F49" s="38">
        <v>50400000</v>
      </c>
      <c r="G49" s="38">
        <v>50400000</v>
      </c>
      <c r="H49" s="38">
        <v>20160000</v>
      </c>
      <c r="I49" s="38">
        <v>0</v>
      </c>
      <c r="J49" s="65">
        <v>0</v>
      </c>
      <c r="K49" s="46">
        <v>26040000</v>
      </c>
      <c r="L49" s="38">
        <v>26040000</v>
      </c>
      <c r="M49" s="46">
        <v>46200000</v>
      </c>
      <c r="N49" s="52">
        <v>4200000</v>
      </c>
    </row>
    <row r="50" spans="1:14 16383:16383" x14ac:dyDescent="0.2">
      <c r="A50" s="54"/>
      <c r="B50" s="35" t="s">
        <v>39</v>
      </c>
      <c r="C50" s="35"/>
      <c r="D50" s="55"/>
      <c r="E50" s="36">
        <f t="shared" ref="E50" si="8">SUM(E37:E49)</f>
        <v>0</v>
      </c>
      <c r="F50" s="36">
        <f>SUM(F39:F49)</f>
        <v>491600000</v>
      </c>
      <c r="G50" s="36">
        <f t="shared" ref="G50:N50" si="9">SUM(G39:G49)</f>
        <v>469700000</v>
      </c>
      <c r="H50" s="36">
        <f t="shared" si="9"/>
        <v>204680000</v>
      </c>
      <c r="I50" s="36">
        <f t="shared" si="9"/>
        <v>0</v>
      </c>
      <c r="J50" s="36">
        <f t="shared" si="9"/>
        <v>81388000</v>
      </c>
      <c r="K50" s="36">
        <f t="shared" si="9"/>
        <v>127160000</v>
      </c>
      <c r="L50" s="36">
        <f t="shared" si="9"/>
        <v>208548000</v>
      </c>
      <c r="M50" s="36">
        <f t="shared" si="9"/>
        <v>413228000</v>
      </c>
      <c r="N50" s="36">
        <f t="shared" si="9"/>
        <v>78372000</v>
      </c>
      <c r="XFC50" s="1">
        <f>SUM(A50:XFB50)</f>
        <v>2074676000</v>
      </c>
    </row>
    <row r="51" spans="1:14 16383:16383" ht="26.25" x14ac:dyDescent="0.25">
      <c r="A51" s="64">
        <v>9209150501</v>
      </c>
      <c r="B51" s="26" t="s">
        <v>21</v>
      </c>
      <c r="C51" s="64" t="s">
        <v>127</v>
      </c>
      <c r="D51" s="26" t="s">
        <v>160</v>
      </c>
      <c r="E51" s="54" t="str">
        <f>VLOOKUP(A51,[1]nuevo!B$3:D$44,3,0)</f>
        <v>INSPECCIÓN TÉCNICA PARA ABASTOS DE AGUA POTABLE</v>
      </c>
      <c r="F51" s="38">
        <v>12600000</v>
      </c>
      <c r="G51" s="38">
        <v>12600000</v>
      </c>
      <c r="H51" s="38">
        <v>10080000</v>
      </c>
      <c r="I51" s="38">
        <v>0</v>
      </c>
      <c r="J51" s="65">
        <v>2520000</v>
      </c>
      <c r="K51" s="46">
        <v>0</v>
      </c>
      <c r="L51" s="38">
        <v>2520000</v>
      </c>
      <c r="M51" s="46">
        <v>12600000</v>
      </c>
      <c r="N51" s="52">
        <v>0</v>
      </c>
    </row>
    <row r="52" spans="1:14 16383:16383" s="37" customFormat="1" ht="39" x14ac:dyDescent="0.25">
      <c r="A52" s="64">
        <v>9204140717</v>
      </c>
      <c r="B52" s="27" t="s">
        <v>21</v>
      </c>
      <c r="C52" s="64" t="s">
        <v>129</v>
      </c>
      <c r="D52" s="26" t="s">
        <v>162</v>
      </c>
      <c r="E52" s="54" t="str">
        <f>VLOOKUP(A52,[1]nuevo!B$3:D$44,3,0)</f>
        <v>CONSTRUCCION INFRAESTRUCTURA SANITARIA REQUEN PILLAN, SAN RAMÓN, JOSÉ GUIÑON, JUAN ANTINAO</v>
      </c>
      <c r="F52" s="38">
        <v>954235000</v>
      </c>
      <c r="G52" s="38">
        <v>954189403</v>
      </c>
      <c r="H52" s="38">
        <v>252109000</v>
      </c>
      <c r="I52" s="38">
        <v>0</v>
      </c>
      <c r="J52" s="65">
        <v>65249260</v>
      </c>
      <c r="K52" s="46">
        <v>0</v>
      </c>
      <c r="L52" s="38">
        <f>+I52+J52+K52</f>
        <v>65249260</v>
      </c>
      <c r="M52" s="46">
        <f>+H52+L52</f>
        <v>317358260</v>
      </c>
      <c r="N52" s="52">
        <f>+F52-M52</f>
        <v>636876740</v>
      </c>
    </row>
    <row r="53" spans="1:14 16383:16383" ht="39" x14ac:dyDescent="0.25">
      <c r="A53" s="64">
        <v>9204140503</v>
      </c>
      <c r="B53" s="26" t="s">
        <v>21</v>
      </c>
      <c r="C53" s="64" t="s">
        <v>129</v>
      </c>
      <c r="D53" s="26" t="s">
        <v>160</v>
      </c>
      <c r="E53" s="54" t="str">
        <f>VLOOKUP(A53,[1]nuevo!B$3:D$44,3,0)</f>
        <v>INSPECCIÓN TÉCNICA CONSTRUCCIÓN I. SANITARIA R. PILLAN, S. RAMON, J. GUILLON, J. ANTINAO, ERCILLA</v>
      </c>
      <c r="F53" s="38">
        <v>22400000</v>
      </c>
      <c r="G53" s="38">
        <v>13706000</v>
      </c>
      <c r="H53" s="38">
        <v>11200000</v>
      </c>
      <c r="I53" s="38">
        <v>0</v>
      </c>
      <c r="J53" s="65">
        <v>2500000</v>
      </c>
      <c r="K53" s="46">
        <v>0</v>
      </c>
      <c r="L53" s="38">
        <v>2500000</v>
      </c>
      <c r="M53" s="46">
        <v>13700000</v>
      </c>
      <c r="N53" s="52">
        <v>8700000</v>
      </c>
    </row>
    <row r="54" spans="1:14 16383:16383" ht="26.25" x14ac:dyDescent="0.25">
      <c r="A54" s="64">
        <v>9209150601</v>
      </c>
      <c r="B54" s="26" t="s">
        <v>21</v>
      </c>
      <c r="C54" s="64" t="s">
        <v>127</v>
      </c>
      <c r="D54" s="26" t="s">
        <v>163</v>
      </c>
      <c r="E54" s="54" t="str">
        <f>VLOOKUP(A54,[1]nuevo!B$3:D$44,3,0)</f>
        <v>ASISTENCIA LEGAL PARA SANEAMIENTO SANITARIO Y SERVICIOS BASICOS</v>
      </c>
      <c r="F54" s="38">
        <v>31800000</v>
      </c>
      <c r="G54" s="38">
        <v>16800000</v>
      </c>
      <c r="H54" s="38">
        <v>0</v>
      </c>
      <c r="I54" s="38">
        <v>0</v>
      </c>
      <c r="J54" s="65">
        <v>6720000</v>
      </c>
      <c r="K54" s="46">
        <v>0</v>
      </c>
      <c r="L54" s="38">
        <v>6720000</v>
      </c>
      <c r="M54" s="46">
        <v>6720000</v>
      </c>
      <c r="N54" s="52">
        <v>25080000</v>
      </c>
    </row>
    <row r="55" spans="1:14 16383:16383" ht="51.75" x14ac:dyDescent="0.25">
      <c r="A55" s="64">
        <v>9104141004</v>
      </c>
      <c r="B55" s="26" t="s">
        <v>21</v>
      </c>
      <c r="C55" s="64" t="s">
        <v>137</v>
      </c>
      <c r="D55" s="26" t="s">
        <v>161</v>
      </c>
      <c r="E55" s="54" t="str">
        <f>VLOOKUP(A55,[1]nuevo!B$3:D$44,3,0)</f>
        <v>CONTRATACIÓN PROFESIONAL DE APOYO ESTRATEGIA DE MINIMIZACIÓN DE RESIDUOS SÓLIDOS DOMICILIARIOS PARA LA COMUNA DE CURARREHUE</v>
      </c>
      <c r="F55" s="38">
        <v>18000000</v>
      </c>
      <c r="G55" s="38">
        <v>17999988</v>
      </c>
      <c r="H55" s="38">
        <v>14999988</v>
      </c>
      <c r="I55" s="38">
        <v>0</v>
      </c>
      <c r="J55" s="65">
        <v>0</v>
      </c>
      <c r="K55" s="46">
        <v>3000000</v>
      </c>
      <c r="L55" s="38">
        <v>3000000</v>
      </c>
      <c r="M55" s="46">
        <v>17999988</v>
      </c>
      <c r="N55" s="52">
        <v>12</v>
      </c>
    </row>
    <row r="56" spans="1:14 16383:16383" ht="64.5" x14ac:dyDescent="0.25">
      <c r="A56" s="64">
        <v>9107141002</v>
      </c>
      <c r="B56" s="26" t="s">
        <v>21</v>
      </c>
      <c r="C56" s="64" t="s">
        <v>138</v>
      </c>
      <c r="D56" s="26" t="s">
        <v>161</v>
      </c>
      <c r="E56" s="54" t="str">
        <f>VLOOKUP(A56,[1]nuevo!B$3:D$44,3,0)</f>
        <v>ASESORÍA PROFESIONAL PARA DAR RESPUESTA A ALTA DEMANDA POR SOLUCIONES DE AGUA Y SANEAMIENTO BÁSICO EN VARIOS SECTORES RURALES Y URBANOS DE GORBEA</v>
      </c>
      <c r="F56" s="38">
        <v>48000000</v>
      </c>
      <c r="G56" s="38">
        <v>47220000</v>
      </c>
      <c r="H56" s="38">
        <v>42240000</v>
      </c>
      <c r="I56" s="38">
        <v>0</v>
      </c>
      <c r="J56" s="65">
        <v>0</v>
      </c>
      <c r="K56" s="46">
        <v>4980000</v>
      </c>
      <c r="L56" s="38">
        <v>4980000</v>
      </c>
      <c r="M56" s="46">
        <v>47220000</v>
      </c>
      <c r="N56" s="52">
        <v>780000</v>
      </c>
    </row>
    <row r="57" spans="1:14 16383:16383" ht="26.25" x14ac:dyDescent="0.25">
      <c r="A57" s="64">
        <v>9112130705</v>
      </c>
      <c r="B57" s="26" t="s">
        <v>21</v>
      </c>
      <c r="C57" s="64" t="s">
        <v>141</v>
      </c>
      <c r="D57" s="26" t="s">
        <v>162</v>
      </c>
      <c r="E57" s="54" t="str">
        <f>VLOOKUP(A57,[1]nuevo!B$3:D$44,3,0)</f>
        <v>EJECUCIÓN PLANTA ELEVADORA TERRENO COMITÉ DE VIVIENDA EL FARO</v>
      </c>
      <c r="F57" s="38">
        <v>140000000</v>
      </c>
      <c r="G57" s="38">
        <v>140000000</v>
      </c>
      <c r="H57" s="38">
        <v>139800000</v>
      </c>
      <c r="I57" s="38">
        <v>0</v>
      </c>
      <c r="J57" s="65">
        <v>0</v>
      </c>
      <c r="K57" s="46">
        <v>200000</v>
      </c>
      <c r="L57" s="38">
        <v>200000</v>
      </c>
      <c r="M57" s="46">
        <v>140000000</v>
      </c>
      <c r="N57" s="52">
        <v>0</v>
      </c>
    </row>
    <row r="58" spans="1:14 16383:16383" ht="26.25" x14ac:dyDescent="0.25">
      <c r="A58" s="64">
        <v>9209150503</v>
      </c>
      <c r="B58" s="26" t="s">
        <v>21</v>
      </c>
      <c r="C58" s="64" t="s">
        <v>127</v>
      </c>
      <c r="D58" s="26" t="s">
        <v>160</v>
      </c>
      <c r="E58" s="54" t="str">
        <f>VLOOKUP(A58,[1]nuevo!B$3:D$44,3,0)</f>
        <v>INSPECCIÓN TÉCNICA PARA ABASTOS DE AGUA POTABLE</v>
      </c>
      <c r="F58" s="38">
        <v>8400000</v>
      </c>
      <c r="G58" s="38">
        <v>8400000</v>
      </c>
      <c r="H58" s="38">
        <v>0</v>
      </c>
      <c r="I58" s="38">
        <v>0</v>
      </c>
      <c r="J58" s="65">
        <v>0</v>
      </c>
      <c r="K58" s="46">
        <v>3360000</v>
      </c>
      <c r="L58" s="38">
        <v>3360000</v>
      </c>
      <c r="M58" s="46">
        <v>3360000</v>
      </c>
      <c r="N58" s="52">
        <v>5040000</v>
      </c>
    </row>
    <row r="59" spans="1:14 16383:16383" x14ac:dyDescent="0.2">
      <c r="A59" s="54"/>
      <c r="B59" s="35" t="s">
        <v>39</v>
      </c>
      <c r="C59" s="35"/>
      <c r="D59" s="55"/>
      <c r="E59" s="36">
        <f>SUM(E47:E58)</f>
        <v>0</v>
      </c>
      <c r="F59" s="36">
        <f>SUM(F51:F58)</f>
        <v>1235435000</v>
      </c>
      <c r="G59" s="36">
        <f>SUM(G51:G58)</f>
        <v>1210915391</v>
      </c>
      <c r="H59" s="36">
        <f>SUM(H51:H58)</f>
        <v>470428988</v>
      </c>
      <c r="I59" s="36">
        <f>SUM(I51:I58)</f>
        <v>0</v>
      </c>
      <c r="J59" s="36">
        <f>SUM(J51:J58)</f>
        <v>76989260</v>
      </c>
      <c r="K59" s="36">
        <f>SUM(K51:K58)</f>
        <v>11540000</v>
      </c>
      <c r="L59" s="36">
        <f>SUM(L51:L58)</f>
        <v>88529260</v>
      </c>
      <c r="M59" s="36">
        <f>SUM(M51:M58)</f>
        <v>558958248</v>
      </c>
      <c r="N59" s="36">
        <f>SUM(N51:N58)</f>
        <v>676476752</v>
      </c>
      <c r="XFC59" s="1">
        <f>SUM(A59:XFB59)</f>
        <v>4329272899</v>
      </c>
    </row>
    <row r="60" spans="1:14 16383:16383" ht="39" x14ac:dyDescent="0.25">
      <c r="A60" s="64">
        <v>10401151006</v>
      </c>
      <c r="B60" s="26" t="s">
        <v>22</v>
      </c>
      <c r="C60" s="64" t="s">
        <v>149</v>
      </c>
      <c r="D60" s="26" t="s">
        <v>161</v>
      </c>
      <c r="E60" s="54" t="str">
        <f>VLOOKUP(A60,[1]nuevo!B$3:D$44,3,0)</f>
        <v>GENERACIÓN DE PRE FACTIBILIDADES, PERFILES Y PROYECTOS DEL PLAN PATAGONIA VERDE, RECONSTRUCCIÓN</v>
      </c>
      <c r="F60" s="38">
        <v>58000000</v>
      </c>
      <c r="G60" s="38">
        <v>32480008</v>
      </c>
      <c r="H60" s="38">
        <v>0</v>
      </c>
      <c r="I60" s="38">
        <v>0</v>
      </c>
      <c r="J60" s="65">
        <v>0</v>
      </c>
      <c r="K60" s="46">
        <v>13920003</v>
      </c>
      <c r="L60" s="38">
        <v>13920003</v>
      </c>
      <c r="M60" s="46">
        <v>13920003</v>
      </c>
      <c r="N60" s="52">
        <v>44079997</v>
      </c>
    </row>
    <row r="61" spans="1:14 16383:16383" ht="51.75" x14ac:dyDescent="0.25">
      <c r="A61" s="66">
        <v>10403151003</v>
      </c>
      <c r="B61" s="26" t="s">
        <v>22</v>
      </c>
      <c r="C61" s="64" t="s">
        <v>159</v>
      </c>
      <c r="D61" s="26" t="s">
        <v>161</v>
      </c>
      <c r="E61" s="54" t="str">
        <f>VLOOKUP(A61,[1]nuevo!B$3:D$44,3,0)</f>
        <v>ASISTENCIA TÉCNICA SANEAMIENTO SANITARIO Y OTROS EN EL MARCO DEL PLAN PATAGONIA VERDE COMUNA DE HUALAIHUÉ</v>
      </c>
      <c r="F61" s="38">
        <v>54000000</v>
      </c>
      <c r="G61" s="38">
        <v>54000000</v>
      </c>
      <c r="H61" s="38">
        <v>51300000</v>
      </c>
      <c r="I61" s="38">
        <v>0</v>
      </c>
      <c r="J61" s="65">
        <v>0</v>
      </c>
      <c r="K61" s="46">
        <v>2700000</v>
      </c>
      <c r="L61" s="38">
        <v>2700000</v>
      </c>
      <c r="M61" s="46">
        <v>54000000</v>
      </c>
      <c r="N61" s="52">
        <v>0</v>
      </c>
    </row>
    <row r="62" spans="1:14 16383:16383" x14ac:dyDescent="0.2">
      <c r="A62" s="54"/>
      <c r="B62" s="35" t="s">
        <v>39</v>
      </c>
      <c r="C62" s="35"/>
      <c r="D62" s="55"/>
      <c r="E62" s="36">
        <f>SUM(E50:E61)</f>
        <v>0</v>
      </c>
      <c r="F62" s="36">
        <f>SUM(F60:F61)</f>
        <v>112000000</v>
      </c>
      <c r="G62" s="36">
        <f t="shared" ref="G62:N62" si="10">SUM(G60:G61)</f>
        <v>86480008</v>
      </c>
      <c r="H62" s="36">
        <f t="shared" si="10"/>
        <v>51300000</v>
      </c>
      <c r="I62" s="36">
        <f t="shared" si="10"/>
        <v>0</v>
      </c>
      <c r="J62" s="36">
        <f t="shared" si="10"/>
        <v>0</v>
      </c>
      <c r="K62" s="36">
        <f t="shared" si="10"/>
        <v>16620003</v>
      </c>
      <c r="L62" s="36">
        <f t="shared" si="10"/>
        <v>16620003</v>
      </c>
      <c r="M62" s="36">
        <f t="shared" si="10"/>
        <v>67920003</v>
      </c>
      <c r="N62" s="36">
        <f t="shared" si="10"/>
        <v>44079997</v>
      </c>
      <c r="XFC62" s="1">
        <f>SUM(A62:XFB62)</f>
        <v>395020014</v>
      </c>
    </row>
    <row r="63" spans="1:14 16383:16383" ht="51.75" x14ac:dyDescent="0.25">
      <c r="A63" s="66">
        <v>12301151003</v>
      </c>
      <c r="B63" s="26" t="s">
        <v>23</v>
      </c>
      <c r="C63" s="64" t="s">
        <v>158</v>
      </c>
      <c r="D63" s="26" t="s">
        <v>161</v>
      </c>
      <c r="E63" s="54" t="str">
        <f>VLOOKUP(A63,[1]nuevo!B$3:D$44,3,0)</f>
        <v>CONTRATACION DE ASISTENCIA TECNICA CONTRAPARTE DE PROYECTOS SANEAMIENTO SANITARIO, DE LA COMUNA DE PORVENIR</v>
      </c>
      <c r="F63" s="38">
        <v>18000000</v>
      </c>
      <c r="G63" s="38">
        <v>18000000</v>
      </c>
      <c r="H63" s="38">
        <v>0</v>
      </c>
      <c r="I63" s="38">
        <v>0</v>
      </c>
      <c r="J63" s="65">
        <v>0</v>
      </c>
      <c r="K63" s="46">
        <v>7200000</v>
      </c>
      <c r="L63" s="38">
        <v>7200000</v>
      </c>
      <c r="M63" s="46">
        <v>7200000</v>
      </c>
      <c r="N63" s="52">
        <v>10800000</v>
      </c>
    </row>
    <row r="64" spans="1:14 16383:16383" ht="39" x14ac:dyDescent="0.25">
      <c r="A64" s="54">
        <v>12301150401</v>
      </c>
      <c r="B64" s="26" t="s">
        <v>23</v>
      </c>
      <c r="C64" s="64" t="s">
        <v>158</v>
      </c>
      <c r="D64" s="26" t="s">
        <v>164</v>
      </c>
      <c r="E64" s="54" t="str">
        <f>VLOOKUP(A64,[1]nuevo!B$3:D$44,3,0)</f>
        <v>ESTUDIO DE PREFACTIBILIDAD SISTEMA DE APR SECTORES PERIURBANOS DE PORVENIR, TIERRA DEL FUEGO</v>
      </c>
      <c r="F64" s="38">
        <v>89650000</v>
      </c>
      <c r="G64" s="38">
        <v>84950000</v>
      </c>
      <c r="H64" s="38">
        <v>35860000</v>
      </c>
      <c r="I64" s="38">
        <v>0</v>
      </c>
      <c r="J64" s="65">
        <v>0</v>
      </c>
      <c r="K64" s="46">
        <v>39272000</v>
      </c>
      <c r="L64" s="38">
        <v>39272000</v>
      </c>
      <c r="M64" s="46">
        <v>75132000</v>
      </c>
      <c r="N64" s="52">
        <v>14518000</v>
      </c>
    </row>
    <row r="65" spans="1:14 16383:16383" x14ac:dyDescent="0.2">
      <c r="A65" s="54"/>
      <c r="B65" s="35" t="s">
        <v>39</v>
      </c>
      <c r="C65" s="35"/>
      <c r="D65" s="55"/>
      <c r="E65" s="36">
        <f>SUM(E53:E64)</f>
        <v>0</v>
      </c>
      <c r="F65" s="36">
        <f>SUM(F63:F64)</f>
        <v>107650000</v>
      </c>
      <c r="G65" s="36">
        <f t="shared" ref="G65:N65" si="11">SUM(G63:G64)</f>
        <v>102950000</v>
      </c>
      <c r="H65" s="36">
        <f t="shared" si="11"/>
        <v>35860000</v>
      </c>
      <c r="I65" s="36">
        <f t="shared" si="11"/>
        <v>0</v>
      </c>
      <c r="J65" s="36">
        <f t="shared" si="11"/>
        <v>0</v>
      </c>
      <c r="K65" s="36">
        <f t="shared" si="11"/>
        <v>46472000</v>
      </c>
      <c r="L65" s="36">
        <f t="shared" si="11"/>
        <v>46472000</v>
      </c>
      <c r="M65" s="36">
        <f t="shared" si="11"/>
        <v>82332000</v>
      </c>
      <c r="N65" s="36">
        <f t="shared" si="11"/>
        <v>25318000</v>
      </c>
      <c r="XFC65" s="1">
        <f>SUM(A65:XFB65)</f>
        <v>447054000</v>
      </c>
    </row>
    <row r="66" spans="1:14 16383:16383" ht="39" x14ac:dyDescent="0.25">
      <c r="A66" s="67">
        <v>13105151001</v>
      </c>
      <c r="B66" s="26" t="s">
        <v>24</v>
      </c>
      <c r="C66" s="64" t="s">
        <v>136</v>
      </c>
      <c r="D66" s="26" t="s">
        <v>161</v>
      </c>
      <c r="E66" s="54" t="str">
        <f>VLOOKUP(A66,[1]nuevo!B$3:D$44,3,0)</f>
        <v>CATASTRO PARA BENEFICIARIOS DE TÍTULOS DE DOMINIO DIVERSOS SECTORES, COMUNA DE EL BOSQUE</v>
      </c>
      <c r="F66" s="38">
        <v>28250000</v>
      </c>
      <c r="G66" s="38">
        <v>28250000</v>
      </c>
      <c r="H66" s="38">
        <v>0</v>
      </c>
      <c r="I66" s="38">
        <v>0</v>
      </c>
      <c r="J66" s="65">
        <v>24012500</v>
      </c>
      <c r="K66" s="46">
        <v>0</v>
      </c>
      <c r="L66" s="38">
        <v>24012500</v>
      </c>
      <c r="M66" s="46">
        <v>24012500</v>
      </c>
      <c r="N66" s="52">
        <v>4237500</v>
      </c>
    </row>
    <row r="67" spans="1:14 16383:16383" ht="39" x14ac:dyDescent="0.25">
      <c r="A67" s="67">
        <v>13129151006</v>
      </c>
      <c r="B67" s="26" t="s">
        <v>24</v>
      </c>
      <c r="C67" s="64" t="s">
        <v>150</v>
      </c>
      <c r="D67" s="26" t="s">
        <v>161</v>
      </c>
      <c r="E67" s="54" t="str">
        <f>VLOOKUP(A67,[1]nuevo!B$3:D$44,3,0)</f>
        <v>ASISTENCIA TECNICA PARA SOLUCIONES SANITARIAS PARA LA LEGUA Y OTROS SECTORES DE LA COMUNA</v>
      </c>
      <c r="F67" s="38">
        <v>109749024</v>
      </c>
      <c r="G67" s="38">
        <v>92515690</v>
      </c>
      <c r="H67" s="38">
        <v>43899609</v>
      </c>
      <c r="I67" s="38">
        <v>0</v>
      </c>
      <c r="J67" s="65">
        <v>0</v>
      </c>
      <c r="K67" s="46">
        <v>38892865</v>
      </c>
      <c r="L67" s="38">
        <v>38892865</v>
      </c>
      <c r="M67" s="46">
        <v>82792474</v>
      </c>
      <c r="N67" s="52">
        <v>26956550</v>
      </c>
    </row>
    <row r="68" spans="1:14 16383:16383" ht="15" x14ac:dyDescent="0.25">
      <c r="A68" s="54">
        <v>13501161005</v>
      </c>
      <c r="B68" s="26" t="s">
        <v>24</v>
      </c>
      <c r="C68" s="64" t="s">
        <v>156</v>
      </c>
      <c r="D68" s="26" t="s">
        <v>161</v>
      </c>
      <c r="E68" s="54" t="str">
        <f>VLOOKUP(A68,[1]nuevo!B$3:D$44,3,0)</f>
        <v>SANEAMIENTO BÁSICO DE LA COMUNA</v>
      </c>
      <c r="F68" s="38">
        <v>40128000</v>
      </c>
      <c r="G68" s="38">
        <v>40128000</v>
      </c>
      <c r="H68" s="38">
        <v>0</v>
      </c>
      <c r="I68" s="38">
        <v>0</v>
      </c>
      <c r="J68" s="65">
        <v>0</v>
      </c>
      <c r="K68" s="46">
        <v>16051200</v>
      </c>
      <c r="L68" s="38">
        <v>16051200</v>
      </c>
      <c r="M68" s="46">
        <v>16051200</v>
      </c>
      <c r="N68" s="52">
        <v>24076800</v>
      </c>
    </row>
    <row r="69" spans="1:14 16383:16383" x14ac:dyDescent="0.2">
      <c r="A69" s="54"/>
      <c r="B69" s="35" t="s">
        <v>39</v>
      </c>
      <c r="C69" s="35"/>
      <c r="D69" s="55"/>
      <c r="E69" s="36">
        <f>SUM(E57:E68)</f>
        <v>0</v>
      </c>
      <c r="F69" s="36">
        <f>SUM(F66:F68)</f>
        <v>178127024</v>
      </c>
      <c r="G69" s="36">
        <f t="shared" ref="G69:N69" si="12">SUM(G66:G68)</f>
        <v>160893690</v>
      </c>
      <c r="H69" s="36">
        <f t="shared" si="12"/>
        <v>43899609</v>
      </c>
      <c r="I69" s="36">
        <f t="shared" si="12"/>
        <v>0</v>
      </c>
      <c r="J69" s="36">
        <f t="shared" si="12"/>
        <v>24012500</v>
      </c>
      <c r="K69" s="36">
        <f t="shared" si="12"/>
        <v>54944065</v>
      </c>
      <c r="L69" s="36">
        <f t="shared" si="12"/>
        <v>78956565</v>
      </c>
      <c r="M69" s="36">
        <f t="shared" si="12"/>
        <v>122856174</v>
      </c>
      <c r="N69" s="36">
        <f t="shared" si="12"/>
        <v>55270850</v>
      </c>
      <c r="XFC69" s="1">
        <f>SUM(A69:XFB69)</f>
        <v>718960477</v>
      </c>
    </row>
    <row r="70" spans="1:14 16383:16383" ht="39" x14ac:dyDescent="0.25">
      <c r="A70" s="67">
        <v>14103151004</v>
      </c>
      <c r="B70" s="26" t="s">
        <v>14</v>
      </c>
      <c r="C70" s="64" t="s">
        <v>128</v>
      </c>
      <c r="D70" s="26" t="s">
        <v>161</v>
      </c>
      <c r="E70" s="54" t="str">
        <f>VLOOKUP(A70,[1]nuevo!B$3:D$44,3,0)</f>
        <v>ASISTENCIA TÉCNICA PROFESIONALES PARA PROYECTOS CON FINANCIAMIENTO DE LA SUBDERE EN LA COMUNA DE LANCO.</v>
      </c>
      <c r="F70" s="38">
        <v>38400000</v>
      </c>
      <c r="G70" s="38">
        <v>38400000</v>
      </c>
      <c r="H70" s="38">
        <v>12798720</v>
      </c>
      <c r="I70" s="38">
        <v>0</v>
      </c>
      <c r="J70" s="65">
        <v>25601280</v>
      </c>
      <c r="K70" s="46">
        <v>0</v>
      </c>
      <c r="L70" s="38">
        <v>25601280</v>
      </c>
      <c r="M70" s="46">
        <v>38400000</v>
      </c>
      <c r="N70" s="52">
        <v>0</v>
      </c>
    </row>
    <row r="71" spans="1:14 16383:16383" ht="13.5" thickBot="1" x14ac:dyDescent="0.25">
      <c r="A71" s="54"/>
      <c r="B71" s="35" t="s">
        <v>39</v>
      </c>
      <c r="C71" s="35"/>
      <c r="D71" s="55"/>
      <c r="E71" s="36">
        <f t="shared" ref="E71" si="13">SUM(E58:E70)</f>
        <v>0</v>
      </c>
      <c r="F71" s="36">
        <f>SUM(F70)</f>
        <v>38400000</v>
      </c>
      <c r="G71" s="36">
        <f t="shared" ref="G71:N71" si="14">SUM(G70)</f>
        <v>38400000</v>
      </c>
      <c r="H71" s="36">
        <f t="shared" si="14"/>
        <v>12798720</v>
      </c>
      <c r="I71" s="36">
        <f t="shared" si="14"/>
        <v>0</v>
      </c>
      <c r="J71" s="36">
        <f t="shared" si="14"/>
        <v>25601280</v>
      </c>
      <c r="K71" s="36">
        <f t="shared" si="14"/>
        <v>0</v>
      </c>
      <c r="L71" s="36">
        <f t="shared" si="14"/>
        <v>25601280</v>
      </c>
      <c r="M71" s="36">
        <f t="shared" si="14"/>
        <v>38400000</v>
      </c>
      <c r="N71" s="36">
        <f t="shared" si="14"/>
        <v>0</v>
      </c>
      <c r="XFC71" s="1">
        <f>SUM(A71:XFB71)</f>
        <v>179201280</v>
      </c>
    </row>
    <row r="72" spans="1:14 16383:16383" ht="13.5" thickBot="1" x14ac:dyDescent="0.25">
      <c r="A72" s="42"/>
      <c r="B72" s="41" t="s">
        <v>45</v>
      </c>
      <c r="C72" s="42"/>
      <c r="D72" s="42"/>
      <c r="E72" s="42"/>
      <c r="F72" s="43">
        <f>+F21+F31+F34+F36+F38+F50+F59+F62+F65+F69+F71</f>
        <v>2955465664</v>
      </c>
      <c r="G72" s="43">
        <f>+G21+G31+G34+G36+G38+G50+G59+G62+G65+G69+G71</f>
        <v>2870507988</v>
      </c>
      <c r="H72" s="43">
        <f>+H21+H31+H34+H36+H38+H50+H59+H62+H65+H69+H71</f>
        <v>1341895371</v>
      </c>
      <c r="I72" s="43">
        <f>+I21+I31+I34+I36+I38+I50+I59+I62+I65+I69+I71</f>
        <v>0</v>
      </c>
      <c r="J72" s="43">
        <f>+J21+J31+J34+J36+J38+J50+J59+J62+J65+J69+J71</f>
        <v>216211036</v>
      </c>
      <c r="K72" s="43">
        <f>+K21+K31+K34+K36+K38+K50+K59+K62+K65+K69+K71</f>
        <v>452573048</v>
      </c>
      <c r="L72" s="43">
        <f>+L21+L31+L34+L36+L38+L50+L59+L62+L65+L69+L71</f>
        <v>668784084</v>
      </c>
      <c r="M72" s="43">
        <f>+M21+M31+M34+M36+M38+M50+M59+M62+M65+M69+M71</f>
        <v>2010679455</v>
      </c>
      <c r="N72" s="43">
        <f>+N21+N31+N34+N36+N38+N50+N59+N62+N65+N69+N71</f>
        <v>944786209</v>
      </c>
    </row>
    <row r="74" spans="1:14 16383:16383" x14ac:dyDescent="0.2">
      <c r="A74" s="1" t="s">
        <v>46</v>
      </c>
      <c r="L74" s="68"/>
    </row>
    <row r="75" spans="1:14 16383:16383" x14ac:dyDescent="0.2">
      <c r="A75" s="1" t="s">
        <v>50</v>
      </c>
    </row>
  </sheetData>
  <autoFilter ref="A18:N75"/>
  <mergeCells count="9">
    <mergeCell ref="C11:L11"/>
    <mergeCell ref="C13:L13"/>
    <mergeCell ref="B15:L15"/>
    <mergeCell ref="A18:A19"/>
    <mergeCell ref="B16:L16"/>
    <mergeCell ref="D18:D19"/>
    <mergeCell ref="C18:C19"/>
    <mergeCell ref="E18:E19"/>
    <mergeCell ref="B18:B19"/>
  </mergeCells>
  <phoneticPr fontId="2" type="noConversion"/>
  <conditionalFormatting sqref="A55 A57:B58 I20:M20 A22:C30 A32:C33 A35:C35 A37 A51:A53 B51:C51 A60:C61 B53:B56 A39:C49 A63:C64 A66:C68 A70:C70 C53:C58 D51:M58 A20:G20 B21:F21 B31:F31 B34:F34 B36:F36 B38:F38 B50:F50 B59:F59 B62:F62 B65:F65 B69:F69 B71:F71">
    <cfRule type="cellIs" dxfId="93" priority="1341" stopIfTrue="1" operator="equal">
      <formula>"No"</formula>
    </cfRule>
  </conditionalFormatting>
  <conditionalFormatting sqref="C37">
    <cfRule type="cellIs" dxfId="92" priority="592" stopIfTrue="1" operator="equal">
      <formula>"No"</formula>
    </cfRule>
  </conditionalFormatting>
  <conditionalFormatting sqref="B37:C37">
    <cfRule type="cellIs" dxfId="91" priority="593" stopIfTrue="1" operator="equal">
      <formula>"No"</formula>
    </cfRule>
  </conditionalFormatting>
  <conditionalFormatting sqref="B52:C52">
    <cfRule type="cellIs" dxfId="90" priority="572" stopIfTrue="1" operator="equal">
      <formula>"No"</formula>
    </cfRule>
  </conditionalFormatting>
  <conditionalFormatting sqref="C52">
    <cfRule type="cellIs" dxfId="89" priority="571" stopIfTrue="1" operator="equal">
      <formula>"No"</formula>
    </cfRule>
  </conditionalFormatting>
  <conditionalFormatting sqref="A20">
    <cfRule type="cellIs" dxfId="88" priority="209" stopIfTrue="1" operator="equal">
      <formula>"No"</formula>
    </cfRule>
  </conditionalFormatting>
  <conditionalFormatting sqref="A56">
    <cfRule type="cellIs" dxfId="87" priority="204" stopIfTrue="1" operator="equal">
      <formula>"No"</formula>
    </cfRule>
  </conditionalFormatting>
  <conditionalFormatting sqref="A54">
    <cfRule type="expression" dxfId="86" priority="1346">
      <formula>A54:A846="ELIMINADO"</formula>
    </cfRule>
  </conditionalFormatting>
  <conditionalFormatting sqref="D22:D30 D32:D33 D35 D37 D39:D49 D60:D61 D63:D64 D66:D68 D70">
    <cfRule type="cellIs" dxfId="85" priority="140" stopIfTrue="1" operator="equal">
      <formula>"No"</formula>
    </cfRule>
  </conditionalFormatting>
  <conditionalFormatting sqref="I22:I30 I32:I33 I35 I37 I39:I49 I60:I61 I63:I64 I66:I68 I70">
    <cfRule type="cellIs" dxfId="84" priority="139" stopIfTrue="1" operator="equal">
      <formula>"No"</formula>
    </cfRule>
  </conditionalFormatting>
  <conditionalFormatting sqref="J22:J30 J32:J33 J35 J37 J39:J49 J60:J61 J63:J64 J66:J68 J70">
    <cfRule type="cellIs" dxfId="83" priority="138" stopIfTrue="1" operator="equal">
      <formula>"No"</formula>
    </cfRule>
  </conditionalFormatting>
  <conditionalFormatting sqref="K22:K30 K32:K33 K35 K37 K39:K49 K60:K61 K63:K64 K66:K68 K70">
    <cfRule type="cellIs" dxfId="82" priority="137" stopIfTrue="1" operator="equal">
      <formula>"No"</formula>
    </cfRule>
  </conditionalFormatting>
  <conditionalFormatting sqref="E22:G30 E32:G33 E35:G35 E37:G37 E39:G49 E60:G61 E63:G64 E66:G68 E70:G70">
    <cfRule type="cellIs" dxfId="81" priority="136" stopIfTrue="1" operator="equal">
      <formula>"No"</formula>
    </cfRule>
  </conditionalFormatting>
  <conditionalFormatting sqref="H20">
    <cfRule type="cellIs" dxfId="80" priority="134" stopIfTrue="1" operator="equal">
      <formula>"No"</formula>
    </cfRule>
  </conditionalFormatting>
  <conditionalFormatting sqref="H22:H30 H32:H33 H35 H37 H39:H49 H60:H61 H63:H64 H66:H68 H70">
    <cfRule type="cellIs" dxfId="79" priority="133" stopIfTrue="1" operator="equal">
      <formula>"No"</formula>
    </cfRule>
  </conditionalFormatting>
  <conditionalFormatting sqref="L22:L30 L32:L33 L35 L37 L39:L49 L60:L61 L63:L64 L66:L68 L70">
    <cfRule type="cellIs" dxfId="78" priority="132" stopIfTrue="1" operator="equal">
      <formula>"No"</formula>
    </cfRule>
  </conditionalFormatting>
  <conditionalFormatting sqref="M22:M30 M32:M33 M35 M37 M39:M49 M60:M61 M63:M64 M66:M68 M70">
    <cfRule type="cellIs" dxfId="77" priority="131" stopIfTrue="1" operator="equal">
      <formula>"No"</formula>
    </cfRule>
  </conditionalFormatting>
  <conditionalFormatting sqref="A21">
    <cfRule type="cellIs" dxfId="76" priority="129" stopIfTrue="1" operator="equal">
      <formula>"No"</formula>
    </cfRule>
  </conditionalFormatting>
  <conditionalFormatting sqref="E21:F21">
    <cfRule type="cellIs" dxfId="75" priority="126" stopIfTrue="1" operator="equal">
      <formula>"No"</formula>
    </cfRule>
  </conditionalFormatting>
  <conditionalFormatting sqref="E21:F21">
    <cfRule type="cellIs" dxfId="74" priority="125" stopIfTrue="1" operator="equal">
      <formula>"No"</formula>
    </cfRule>
  </conditionalFormatting>
  <conditionalFormatting sqref="D21">
    <cfRule type="cellIs" dxfId="73" priority="124" stopIfTrue="1" operator="equal">
      <formula>"No"</formula>
    </cfRule>
  </conditionalFormatting>
  <conditionalFormatting sqref="G21:N21">
    <cfRule type="cellIs" dxfId="72" priority="122" stopIfTrue="1" operator="equal">
      <formula>"No"</formula>
    </cfRule>
  </conditionalFormatting>
  <conditionalFormatting sqref="G21:N21">
    <cfRule type="cellIs" dxfId="71" priority="123" stopIfTrue="1" operator="equal">
      <formula>"No"</formula>
    </cfRule>
  </conditionalFormatting>
  <conditionalFormatting sqref="G21:N21">
    <cfRule type="cellIs" dxfId="70" priority="121" stopIfTrue="1" operator="equal">
      <formula>"No"</formula>
    </cfRule>
  </conditionalFormatting>
  <conditionalFormatting sqref="A31">
    <cfRule type="cellIs" dxfId="69" priority="120" stopIfTrue="1" operator="equal">
      <formula>"No"</formula>
    </cfRule>
  </conditionalFormatting>
  <conditionalFormatting sqref="E31:F31">
    <cfRule type="cellIs" dxfId="68" priority="117" stopIfTrue="1" operator="equal">
      <formula>"No"</formula>
    </cfRule>
  </conditionalFormatting>
  <conditionalFormatting sqref="E31:F31">
    <cfRule type="cellIs" dxfId="67" priority="116" stopIfTrue="1" operator="equal">
      <formula>"No"</formula>
    </cfRule>
  </conditionalFormatting>
  <conditionalFormatting sqref="D31">
    <cfRule type="cellIs" dxfId="66" priority="115" stopIfTrue="1" operator="equal">
      <formula>"No"</formula>
    </cfRule>
  </conditionalFormatting>
  <conditionalFormatting sqref="G71:N71">
    <cfRule type="cellIs" dxfId="65" priority="2" stopIfTrue="1" operator="equal">
      <formula>"No"</formula>
    </cfRule>
  </conditionalFormatting>
  <conditionalFormatting sqref="G71:N71">
    <cfRule type="cellIs" dxfId="64" priority="3" stopIfTrue="1" operator="equal">
      <formula>"No"</formula>
    </cfRule>
  </conditionalFormatting>
  <conditionalFormatting sqref="G71:N71">
    <cfRule type="cellIs" dxfId="63" priority="1" stopIfTrue="1" operator="equal">
      <formula>"No"</formula>
    </cfRule>
  </conditionalFormatting>
  <conditionalFormatting sqref="G31:N31">
    <cfRule type="cellIs" dxfId="62" priority="110" stopIfTrue="1" operator="equal">
      <formula>"No"</formula>
    </cfRule>
  </conditionalFormatting>
  <conditionalFormatting sqref="G31:N31">
    <cfRule type="cellIs" dxfId="61" priority="111" stopIfTrue="1" operator="equal">
      <formula>"No"</formula>
    </cfRule>
  </conditionalFormatting>
  <conditionalFormatting sqref="G31:N31">
    <cfRule type="cellIs" dxfId="60" priority="109" stopIfTrue="1" operator="equal">
      <formula>"No"</formula>
    </cfRule>
  </conditionalFormatting>
  <conditionalFormatting sqref="A34">
    <cfRule type="cellIs" dxfId="59" priority="108" stopIfTrue="1" operator="equal">
      <formula>"No"</formula>
    </cfRule>
  </conditionalFormatting>
  <conditionalFormatting sqref="E34:F34">
    <cfRule type="cellIs" dxfId="58" priority="105" stopIfTrue="1" operator="equal">
      <formula>"No"</formula>
    </cfRule>
  </conditionalFormatting>
  <conditionalFormatting sqref="E34:F34">
    <cfRule type="cellIs" dxfId="57" priority="104" stopIfTrue="1" operator="equal">
      <formula>"No"</formula>
    </cfRule>
  </conditionalFormatting>
  <conditionalFormatting sqref="D34">
    <cfRule type="cellIs" dxfId="56" priority="103" stopIfTrue="1" operator="equal">
      <formula>"No"</formula>
    </cfRule>
  </conditionalFormatting>
  <conditionalFormatting sqref="G34:N34">
    <cfRule type="cellIs" dxfId="55" priority="98" stopIfTrue="1" operator="equal">
      <formula>"No"</formula>
    </cfRule>
  </conditionalFormatting>
  <conditionalFormatting sqref="G34:N34">
    <cfRule type="cellIs" dxfId="54" priority="99" stopIfTrue="1" operator="equal">
      <formula>"No"</formula>
    </cfRule>
  </conditionalFormatting>
  <conditionalFormatting sqref="G34:N34">
    <cfRule type="cellIs" dxfId="53" priority="97" stopIfTrue="1" operator="equal">
      <formula>"No"</formula>
    </cfRule>
  </conditionalFormatting>
  <conditionalFormatting sqref="A36">
    <cfRule type="cellIs" dxfId="52" priority="96" stopIfTrue="1" operator="equal">
      <formula>"No"</formula>
    </cfRule>
  </conditionalFormatting>
  <conditionalFormatting sqref="E36:F36">
    <cfRule type="cellIs" dxfId="51" priority="93" stopIfTrue="1" operator="equal">
      <formula>"No"</formula>
    </cfRule>
  </conditionalFormatting>
  <conditionalFormatting sqref="E36:F36">
    <cfRule type="cellIs" dxfId="50" priority="92" stopIfTrue="1" operator="equal">
      <formula>"No"</formula>
    </cfRule>
  </conditionalFormatting>
  <conditionalFormatting sqref="D36">
    <cfRule type="cellIs" dxfId="49" priority="91" stopIfTrue="1" operator="equal">
      <formula>"No"</formula>
    </cfRule>
  </conditionalFormatting>
  <conditionalFormatting sqref="G36:N36">
    <cfRule type="cellIs" dxfId="48" priority="86" stopIfTrue="1" operator="equal">
      <formula>"No"</formula>
    </cfRule>
  </conditionalFormatting>
  <conditionalFormatting sqref="G36:N36">
    <cfRule type="cellIs" dxfId="47" priority="87" stopIfTrue="1" operator="equal">
      <formula>"No"</formula>
    </cfRule>
  </conditionalFormatting>
  <conditionalFormatting sqref="G36:N36">
    <cfRule type="cellIs" dxfId="46" priority="85" stopIfTrue="1" operator="equal">
      <formula>"No"</formula>
    </cfRule>
  </conditionalFormatting>
  <conditionalFormatting sqref="A38">
    <cfRule type="cellIs" dxfId="45" priority="84" stopIfTrue="1" operator="equal">
      <formula>"No"</formula>
    </cfRule>
  </conditionalFormatting>
  <conditionalFormatting sqref="E38:F38">
    <cfRule type="cellIs" dxfId="44" priority="81" stopIfTrue="1" operator="equal">
      <formula>"No"</formula>
    </cfRule>
  </conditionalFormatting>
  <conditionalFormatting sqref="E38:F38">
    <cfRule type="cellIs" dxfId="43" priority="80" stopIfTrue="1" operator="equal">
      <formula>"No"</formula>
    </cfRule>
  </conditionalFormatting>
  <conditionalFormatting sqref="D38">
    <cfRule type="cellIs" dxfId="42" priority="79" stopIfTrue="1" operator="equal">
      <formula>"No"</formula>
    </cfRule>
  </conditionalFormatting>
  <conditionalFormatting sqref="G38:N38">
    <cfRule type="cellIs" dxfId="41" priority="74" stopIfTrue="1" operator="equal">
      <formula>"No"</formula>
    </cfRule>
  </conditionalFormatting>
  <conditionalFormatting sqref="G38:N38">
    <cfRule type="cellIs" dxfId="40" priority="75" stopIfTrue="1" operator="equal">
      <formula>"No"</formula>
    </cfRule>
  </conditionalFormatting>
  <conditionalFormatting sqref="G38:N38">
    <cfRule type="cellIs" dxfId="39" priority="73" stopIfTrue="1" operator="equal">
      <formula>"No"</formula>
    </cfRule>
  </conditionalFormatting>
  <conditionalFormatting sqref="A50">
    <cfRule type="cellIs" dxfId="38" priority="72" stopIfTrue="1" operator="equal">
      <formula>"No"</formula>
    </cfRule>
  </conditionalFormatting>
  <conditionalFormatting sqref="E50:F50">
    <cfRule type="cellIs" dxfId="37" priority="69" stopIfTrue="1" operator="equal">
      <formula>"No"</formula>
    </cfRule>
  </conditionalFormatting>
  <conditionalFormatting sqref="E50:F50">
    <cfRule type="cellIs" dxfId="36" priority="68" stopIfTrue="1" operator="equal">
      <formula>"No"</formula>
    </cfRule>
  </conditionalFormatting>
  <conditionalFormatting sqref="D50">
    <cfRule type="cellIs" dxfId="35" priority="67" stopIfTrue="1" operator="equal">
      <formula>"No"</formula>
    </cfRule>
  </conditionalFormatting>
  <conditionalFormatting sqref="G50:N50">
    <cfRule type="cellIs" dxfId="34" priority="62" stopIfTrue="1" operator="equal">
      <formula>"No"</formula>
    </cfRule>
  </conditionalFormatting>
  <conditionalFormatting sqref="G50:N50">
    <cfRule type="cellIs" dxfId="33" priority="63" stopIfTrue="1" operator="equal">
      <formula>"No"</formula>
    </cfRule>
  </conditionalFormatting>
  <conditionalFormatting sqref="G50:N50">
    <cfRule type="cellIs" dxfId="32" priority="61" stopIfTrue="1" operator="equal">
      <formula>"No"</formula>
    </cfRule>
  </conditionalFormatting>
  <conditionalFormatting sqref="A59">
    <cfRule type="cellIs" dxfId="31" priority="60" stopIfTrue="1" operator="equal">
      <formula>"No"</formula>
    </cfRule>
  </conditionalFormatting>
  <conditionalFormatting sqref="E59:F59">
    <cfRule type="cellIs" dxfId="30" priority="57" stopIfTrue="1" operator="equal">
      <formula>"No"</formula>
    </cfRule>
  </conditionalFormatting>
  <conditionalFormatting sqref="E59:F59">
    <cfRule type="cellIs" dxfId="29" priority="56" stopIfTrue="1" operator="equal">
      <formula>"No"</formula>
    </cfRule>
  </conditionalFormatting>
  <conditionalFormatting sqref="D59">
    <cfRule type="cellIs" dxfId="28" priority="55" stopIfTrue="1" operator="equal">
      <formula>"No"</formula>
    </cfRule>
  </conditionalFormatting>
  <conditionalFormatting sqref="G59:N59">
    <cfRule type="cellIs" dxfId="27" priority="50" stopIfTrue="1" operator="equal">
      <formula>"No"</formula>
    </cfRule>
  </conditionalFormatting>
  <conditionalFormatting sqref="G59:N59">
    <cfRule type="cellIs" dxfId="26" priority="51" stopIfTrue="1" operator="equal">
      <formula>"No"</formula>
    </cfRule>
  </conditionalFormatting>
  <conditionalFormatting sqref="G59:N59">
    <cfRule type="cellIs" dxfId="25" priority="49" stopIfTrue="1" operator="equal">
      <formula>"No"</formula>
    </cfRule>
  </conditionalFormatting>
  <conditionalFormatting sqref="A62">
    <cfRule type="cellIs" dxfId="24" priority="48" stopIfTrue="1" operator="equal">
      <formula>"No"</formula>
    </cfRule>
  </conditionalFormatting>
  <conditionalFormatting sqref="E62:F62">
    <cfRule type="cellIs" dxfId="23" priority="45" stopIfTrue="1" operator="equal">
      <formula>"No"</formula>
    </cfRule>
  </conditionalFormatting>
  <conditionalFormatting sqref="E62:F62">
    <cfRule type="cellIs" dxfId="22" priority="44" stopIfTrue="1" operator="equal">
      <formula>"No"</formula>
    </cfRule>
  </conditionalFormatting>
  <conditionalFormatting sqref="D62">
    <cfRule type="cellIs" dxfId="21" priority="43" stopIfTrue="1" operator="equal">
      <formula>"No"</formula>
    </cfRule>
  </conditionalFormatting>
  <conditionalFormatting sqref="G62:N62">
    <cfRule type="cellIs" dxfId="20" priority="38" stopIfTrue="1" operator="equal">
      <formula>"No"</formula>
    </cfRule>
  </conditionalFormatting>
  <conditionalFormatting sqref="G62:N62">
    <cfRule type="cellIs" dxfId="19" priority="39" stopIfTrue="1" operator="equal">
      <formula>"No"</formula>
    </cfRule>
  </conditionalFormatting>
  <conditionalFormatting sqref="G62:N62">
    <cfRule type="cellIs" dxfId="18" priority="37" stopIfTrue="1" operator="equal">
      <formula>"No"</formula>
    </cfRule>
  </conditionalFormatting>
  <conditionalFormatting sqref="A65">
    <cfRule type="cellIs" dxfId="17" priority="36" stopIfTrue="1" operator="equal">
      <formula>"No"</formula>
    </cfRule>
  </conditionalFormatting>
  <conditionalFormatting sqref="E65:F65">
    <cfRule type="cellIs" dxfId="16" priority="33" stopIfTrue="1" operator="equal">
      <formula>"No"</formula>
    </cfRule>
  </conditionalFormatting>
  <conditionalFormatting sqref="E65:F65">
    <cfRule type="cellIs" dxfId="15" priority="32" stopIfTrue="1" operator="equal">
      <formula>"No"</formula>
    </cfRule>
  </conditionalFormatting>
  <conditionalFormatting sqref="D65">
    <cfRule type="cellIs" dxfId="14" priority="31" stopIfTrue="1" operator="equal">
      <formula>"No"</formula>
    </cfRule>
  </conditionalFormatting>
  <conditionalFormatting sqref="G65:N65">
    <cfRule type="cellIs" dxfId="13" priority="26" stopIfTrue="1" operator="equal">
      <formula>"No"</formula>
    </cfRule>
  </conditionalFormatting>
  <conditionalFormatting sqref="G65:N65">
    <cfRule type="cellIs" dxfId="12" priority="27" stopIfTrue="1" operator="equal">
      <formula>"No"</formula>
    </cfRule>
  </conditionalFormatting>
  <conditionalFormatting sqref="G65:N65">
    <cfRule type="cellIs" dxfId="11" priority="25" stopIfTrue="1" operator="equal">
      <formula>"No"</formula>
    </cfRule>
  </conditionalFormatting>
  <conditionalFormatting sqref="A69">
    <cfRule type="cellIs" dxfId="10" priority="24" stopIfTrue="1" operator="equal">
      <formula>"No"</formula>
    </cfRule>
  </conditionalFormatting>
  <conditionalFormatting sqref="E69:F69">
    <cfRule type="cellIs" dxfId="9" priority="21" stopIfTrue="1" operator="equal">
      <formula>"No"</formula>
    </cfRule>
  </conditionalFormatting>
  <conditionalFormatting sqref="E69:F69">
    <cfRule type="cellIs" dxfId="8" priority="20" stopIfTrue="1" operator="equal">
      <formula>"No"</formula>
    </cfRule>
  </conditionalFormatting>
  <conditionalFormatting sqref="D69">
    <cfRule type="cellIs" dxfId="7" priority="19" stopIfTrue="1" operator="equal">
      <formula>"No"</formula>
    </cfRule>
  </conditionalFormatting>
  <conditionalFormatting sqref="G69:N69">
    <cfRule type="cellIs" dxfId="6" priority="14" stopIfTrue="1" operator="equal">
      <formula>"No"</formula>
    </cfRule>
  </conditionalFormatting>
  <conditionalFormatting sqref="G69:N69">
    <cfRule type="cellIs" dxfId="5" priority="15" stopIfTrue="1" operator="equal">
      <formula>"No"</formula>
    </cfRule>
  </conditionalFormatting>
  <conditionalFormatting sqref="G69:N69">
    <cfRule type="cellIs" dxfId="4" priority="13" stopIfTrue="1" operator="equal">
      <formula>"No"</formula>
    </cfRule>
  </conditionalFormatting>
  <conditionalFormatting sqref="A71">
    <cfRule type="cellIs" dxfId="3" priority="12" stopIfTrue="1" operator="equal">
      <formula>"No"</formula>
    </cfRule>
  </conditionalFormatting>
  <conditionalFormatting sqref="E71:F71">
    <cfRule type="cellIs" dxfId="2" priority="9" stopIfTrue="1" operator="equal">
      <formula>"No"</formula>
    </cfRule>
  </conditionalFormatting>
  <conditionalFormatting sqref="E71:F71">
    <cfRule type="cellIs" dxfId="1" priority="8" stopIfTrue="1" operator="equal">
      <formula>"No"</formula>
    </cfRule>
  </conditionalFormatting>
  <conditionalFormatting sqref="D71">
    <cfRule type="cellIs" dxfId="0" priority="7" stopIfTrue="1" operator="equal">
      <formula>"No"</formula>
    </cfRule>
  </conditionalFormatting>
  <printOptions horizontalCentered="1"/>
  <pageMargins left="0.39370078740157483" right="0.39370078740157483" top="0.39370078740157483" bottom="0.39370078740157483" header="0" footer="0"/>
  <pageSetup paperSize="134" scale="34" fitToHeight="2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PMB 2016</vt:lpstr>
      <vt:lpstr>Acciones Concurrentes 2016</vt:lpstr>
      <vt:lpstr>'Acciones Concurrentes 2016'!Área_de_impresión</vt:lpstr>
      <vt:lpstr>'PMB 2016'!Área_de_impresión</vt:lpstr>
      <vt:lpstr>'Acciones Concurrentes 2016'!Títulos_a_imprimir</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Fabiola Corona Mellibosky</cp:lastModifiedBy>
  <cp:lastPrinted>2016-04-28T21:15:02Z</cp:lastPrinted>
  <dcterms:created xsi:type="dcterms:W3CDTF">2008-06-24T19:42:15Z</dcterms:created>
  <dcterms:modified xsi:type="dcterms:W3CDTF">2017-09-26T14:40:16Z</dcterms:modified>
</cp:coreProperties>
</file>