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0" yWindow="0" windowWidth="28800" windowHeight="11235"/>
  </bookViews>
  <sheets>
    <sheet name="PMB 2016" sheetId="3" r:id="rId1"/>
    <sheet name="Acciones Concurrentes 2016" sheetId="1" r:id="rId2"/>
  </sheets>
  <externalReferences>
    <externalReference r:id="rId3"/>
  </externalReferences>
  <definedNames>
    <definedName name="_xlnm._FilterDatabase" localSheetId="1" hidden="1">'Acciones Concurrentes 2016'!$A$18:$N$75</definedName>
    <definedName name="_xlnm._FilterDatabase" localSheetId="0" hidden="1">'PMB 2016'!$C$46:$H$278</definedName>
    <definedName name="_xlnm.Print_Area" localSheetId="1">'Acciones Concurrentes 2016'!$A$1:$N$76</definedName>
    <definedName name="_xlnm.Print_Area" localSheetId="0">'PMB 2016'!$B$2:$I$279</definedName>
    <definedName name="_xlnm.Print_Titles" localSheetId="1">'Acciones Concurrentes 2016'!$18:$19</definedName>
  </definedNames>
  <calcPr calcId="144525"/>
</workbook>
</file>

<file path=xl/calcChain.xml><?xml version="1.0" encoding="utf-8"?>
<calcChain xmlns="http://schemas.openxmlformats.org/spreadsheetml/2006/main">
  <c r="L52" i="1" l="1"/>
  <c r="M52" i="1" s="1"/>
  <c r="N71" i="1"/>
  <c r="M71" i="1"/>
  <c r="L71" i="1"/>
  <c r="F42" i="3" s="1"/>
  <c r="K71" i="1"/>
  <c r="J71" i="1"/>
  <c r="I71" i="1"/>
  <c r="H71" i="1"/>
  <c r="G71" i="1"/>
  <c r="F71" i="1"/>
  <c r="N69" i="1"/>
  <c r="M69" i="1"/>
  <c r="L69" i="1"/>
  <c r="F41" i="3" s="1"/>
  <c r="K69" i="1"/>
  <c r="J69" i="1"/>
  <c r="I69" i="1"/>
  <c r="H69" i="1"/>
  <c r="G69" i="1"/>
  <c r="F69" i="1"/>
  <c r="N65" i="1"/>
  <c r="M65" i="1"/>
  <c r="L65" i="1"/>
  <c r="F40" i="3" s="1"/>
  <c r="K65" i="1"/>
  <c r="J65" i="1"/>
  <c r="I65" i="1"/>
  <c r="H65" i="1"/>
  <c r="G65" i="1"/>
  <c r="F65" i="1"/>
  <c r="N62" i="1"/>
  <c r="M62" i="1"/>
  <c r="L62" i="1"/>
  <c r="F38" i="3" s="1"/>
  <c r="K62" i="1"/>
  <c r="J62" i="1"/>
  <c r="I62" i="1"/>
  <c r="H62" i="1"/>
  <c r="G62" i="1"/>
  <c r="F62" i="1"/>
  <c r="K59" i="1"/>
  <c r="J59" i="1"/>
  <c r="I59" i="1"/>
  <c r="H59" i="1"/>
  <c r="G59" i="1"/>
  <c r="F59" i="1"/>
  <c r="N50" i="1"/>
  <c r="M50" i="1"/>
  <c r="L50" i="1"/>
  <c r="F36" i="3" s="1"/>
  <c r="K50" i="1"/>
  <c r="J50" i="1"/>
  <c r="I50" i="1"/>
  <c r="H50" i="1"/>
  <c r="G50" i="1"/>
  <c r="F50" i="1"/>
  <c r="N38" i="1"/>
  <c r="M38" i="1"/>
  <c r="L38" i="1"/>
  <c r="F35" i="3" s="1"/>
  <c r="K38" i="1"/>
  <c r="J38" i="1"/>
  <c r="I38" i="1"/>
  <c r="H38" i="1"/>
  <c r="G38" i="1"/>
  <c r="F38" i="1"/>
  <c r="M35" i="1"/>
  <c r="N35" i="1" s="1"/>
  <c r="N36" i="1" s="1"/>
  <c r="M36" i="1"/>
  <c r="L36" i="1"/>
  <c r="F34" i="3" s="1"/>
  <c r="K36" i="1"/>
  <c r="J36" i="1"/>
  <c r="I36" i="1"/>
  <c r="H36" i="1"/>
  <c r="G36" i="1"/>
  <c r="F36" i="1"/>
  <c r="N34" i="1"/>
  <c r="M34" i="1"/>
  <c r="L34" i="1"/>
  <c r="F33" i="3" s="1"/>
  <c r="K34" i="1"/>
  <c r="J34" i="1"/>
  <c r="I34" i="1"/>
  <c r="H34" i="1"/>
  <c r="G34" i="1"/>
  <c r="F34" i="1"/>
  <c r="N31" i="1"/>
  <c r="M31" i="1"/>
  <c r="L31" i="1"/>
  <c r="F32" i="3" s="1"/>
  <c r="K31" i="1"/>
  <c r="J31" i="1"/>
  <c r="I31" i="1"/>
  <c r="H31" i="1"/>
  <c r="G31" i="1"/>
  <c r="F31" i="1"/>
  <c r="N21" i="1"/>
  <c r="M21" i="1"/>
  <c r="L21" i="1"/>
  <c r="F31" i="3" s="1"/>
  <c r="K21" i="1"/>
  <c r="J21" i="1"/>
  <c r="I21" i="1"/>
  <c r="H21" i="1"/>
  <c r="G21" i="1"/>
  <c r="F21" i="1"/>
  <c r="F72" i="1" l="1"/>
  <c r="N52" i="1"/>
  <c r="N59" i="1" s="1"/>
  <c r="N72" i="1" s="1"/>
  <c r="M59" i="1"/>
  <c r="M72" i="1" s="1"/>
  <c r="L59" i="1"/>
  <c r="F37" i="3" s="1"/>
  <c r="J72" i="1"/>
  <c r="G72" i="1"/>
  <c r="K72" i="1"/>
  <c r="H72" i="1"/>
  <c r="I72" i="1"/>
  <c r="L72" i="1" l="1"/>
  <c r="E61" i="1"/>
  <c r="E64" i="1"/>
  <c r="E63" i="1"/>
  <c r="E30" i="1"/>
  <c r="E68" i="1"/>
  <c r="E35" i="1"/>
  <c r="E37" i="1"/>
  <c r="E29" i="1"/>
  <c r="E49" i="1"/>
  <c r="E48" i="1"/>
  <c r="E67" i="1"/>
  <c r="E28" i="1"/>
  <c r="E27" i="1"/>
  <c r="E60" i="1"/>
  <c r="E47" i="1"/>
  <c r="E46" i="1"/>
  <c r="E45" i="1"/>
  <c r="E44" i="1"/>
  <c r="E43" i="1"/>
  <c r="E26" i="1"/>
  <c r="E20" i="1"/>
  <c r="E25" i="1"/>
  <c r="E33" i="1"/>
  <c r="E58" i="1"/>
  <c r="E57" i="1"/>
  <c r="E24" i="1"/>
  <c r="E23" i="1"/>
  <c r="E56" i="1"/>
  <c r="E55" i="1"/>
  <c r="E66" i="1"/>
  <c r="E22" i="1"/>
  <c r="E54" i="1"/>
  <c r="E42" i="1"/>
  <c r="E41" i="1"/>
  <c r="E32" i="1"/>
  <c r="E40" i="1"/>
  <c r="E39" i="1"/>
  <c r="E53" i="1"/>
  <c r="E52" i="1"/>
  <c r="E70" i="1"/>
  <c r="E51" i="1"/>
  <c r="D21" i="3"/>
  <c r="F44" i="3"/>
  <c r="E21" i="1" l="1"/>
  <c r="E31" i="1" s="1"/>
  <c r="XFC31" i="1" l="1"/>
  <c r="E34" i="1"/>
  <c r="XFC34" i="1" s="1"/>
  <c r="E36" i="1" l="1"/>
  <c r="XFC36" i="1" s="1"/>
  <c r="E38" i="1" l="1"/>
  <c r="XFC38" i="1" l="1"/>
  <c r="E50" i="1"/>
  <c r="XFC50" i="1" l="1"/>
  <c r="E59" i="1"/>
  <c r="XFC59" i="1" l="1"/>
  <c r="E62" i="1"/>
  <c r="XFC62" i="1" s="1"/>
  <c r="E65" i="1" l="1"/>
  <c r="XFC65" i="1" s="1"/>
  <c r="E69" i="1" l="1"/>
  <c r="XFC69" i="1" s="1"/>
  <c r="E71" i="1" l="1"/>
  <c r="XFC71" i="1" s="1"/>
</calcChain>
</file>

<file path=xl/sharedStrings.xml><?xml version="1.0" encoding="utf-8"?>
<sst xmlns="http://schemas.openxmlformats.org/spreadsheetml/2006/main" count="666" uniqueCount="169">
  <si>
    <t>Saldo por Girar              ($)</t>
  </si>
  <si>
    <t>COMPROMISO PENDIENTE</t>
  </si>
  <si>
    <t>Programa 03</t>
  </si>
  <si>
    <t>Trimestral a las Comisiones de Hacienda del Senado y de la Cámara de Diputados</t>
  </si>
  <si>
    <t>REGIÓN</t>
  </si>
  <si>
    <t>COMUNA</t>
  </si>
  <si>
    <t>NOMBRE DEL PROYECTO</t>
  </si>
  <si>
    <t>($)</t>
  </si>
  <si>
    <t>VALPARAÍSO</t>
  </si>
  <si>
    <t>MAULE</t>
  </si>
  <si>
    <t>AYSÉN</t>
  </si>
  <si>
    <t>ANTOFAGASTA</t>
  </si>
  <si>
    <t>ATACAMA</t>
  </si>
  <si>
    <t>COQUIMBO</t>
  </si>
  <si>
    <t>LOS RÍOS</t>
  </si>
  <si>
    <t>ARICA Y PARINACOTA</t>
  </si>
  <si>
    <t>ACCIONES CONCURRENTES</t>
  </si>
  <si>
    <t>TOTALES</t>
  </si>
  <si>
    <t>TARAPACÁ</t>
  </si>
  <si>
    <t>LIB.BDO.O'HIGGINS</t>
  </si>
  <si>
    <t>BÍO BÍO</t>
  </si>
  <si>
    <t>ARAUCANÍA</t>
  </si>
  <si>
    <t>LOS LAGOS</t>
  </si>
  <si>
    <t>MAGALLANES</t>
  </si>
  <si>
    <t>METROPOLITANA</t>
  </si>
  <si>
    <t>RESUMEN OBRAS CIVILES - ACCIONES CONCURRENTES</t>
  </si>
  <si>
    <t>CONSOLIDADO</t>
  </si>
  <si>
    <t xml:space="preserve">TOTAL MONTO CONTRATO </t>
  </si>
  <si>
    <t>TIPOLOGÍA</t>
  </si>
  <si>
    <t>Requerimiento:</t>
  </si>
  <si>
    <t>Periodicidad:</t>
  </si>
  <si>
    <t>MONTO ASIGNADO</t>
  </si>
  <si>
    <t>Registro MOP</t>
  </si>
  <si>
    <t>Registro Minvu</t>
  </si>
  <si>
    <t>Sin Registro</t>
  </si>
  <si>
    <t>Descripción Funciones Realizadas</t>
  </si>
  <si>
    <t>Nombre profesional</t>
  </si>
  <si>
    <t>Profesional Registrado</t>
  </si>
  <si>
    <t>La Subsecretaría deberá informar trimestralmente a las comisiones de Hacienda del Senado y de la Cámara de Diputados la distribución regional y comunal de los recursos ejecutados a través del Programa Mejoramiento de Barrios, así como los proyectos financiados con cargo a estos recursos. Asimismo, en igual plazo, dicha información debe ser publicada en formato electrónico en la página web de la Subsecretaría de Desarrollo Regional y Administrativo. Los precitados deberán contener la nómina de los profesionales pagados con acciones concurrentes identificando el monto pagado.</t>
  </si>
  <si>
    <t>TOTAL</t>
  </si>
  <si>
    <t>Incremento</t>
  </si>
  <si>
    <t xml:space="preserve">Monto Inicial     </t>
  </si>
  <si>
    <t xml:space="preserve">Disminuciones  </t>
  </si>
  <si>
    <t xml:space="preserve">Monto Vigente </t>
  </si>
  <si>
    <t>Monto Cancelado al Primer Trimestre</t>
  </si>
  <si>
    <t>TOTAL GENERAL</t>
  </si>
  <si>
    <t>NOTA: Esta información se totaliza por Región</t>
  </si>
  <si>
    <t>Glosa 06 PROGRAMA MEJORAMIENTO DE BARRIOS</t>
  </si>
  <si>
    <t>Gasto Acumulado al Informe Anterior</t>
  </si>
  <si>
    <t>Código</t>
  </si>
  <si>
    <t>NOTA: Las diferencias con SIGFE, se debe a que éste último contempla ajustes durante el periodo que hacen reflejar un gasto distinto al reportado en este informe.</t>
  </si>
  <si>
    <t>Trimestre</t>
  </si>
  <si>
    <t>Requerimiento</t>
  </si>
  <si>
    <t>Estos recursos se destinarán a municipalidades y asociaciones municipales con personalidad jurídica y a aquellas que convengan acciones en conjunto para reducir la marginalidad en los ámbitos de saneamiento sanitario, residuos sólidos, energización y la protección del patrimonio. Esta asignación incluye $12.045.099 miles para proyectos nuevos y $2.135.937 miles para iniciativas de inversión, acordadas en el marco del convenio de financiamiento no reembolsable suscrito por la Subsecretaría de Desarrollo Regional y Administrativo con el Instituto de Crédito Oficial (ICO) del Gobierno de España, para brindar apoyo en la reducción del déficit de cobertura de agua potable. Con estos recursos se podrá financiar proyectos y acciones concurrentes de saneamiento sanitario y servicios básicos, de plantas de tratamiento de aguas servidas para asegurar la disponibilidad y/o ejecución de proyectos de la tipología establecida en el Decreto Nº829 de 1998, del Ministerio del Interior, como también la construcción de tranques de acumulación de agua, el saneamiento sanitario de establecimientos educacionales, de atención primaria de salud y cementerios. Asimismo se podrá financiar proyectos y acciones concurrentes, de minimización y mejoramiento integral del manejo de residuos sólidos domiciliarios y asimilables, modelos de gestión, infraestructura y equipamiento de puntos limpios, iniciativas de reutilización en riego con aguas servidas tratadas, reutilización de lodos proveniente de sistemas de tratamiento de aguas servidas, de puesta en valor de inmuebles patrimoniales, de energización, conectividad rural y telecomunicaciones rurales, disposición de escombros y pago de servidumbres de paso, y otros proyectos de interés municipal en la materia. Se podrán financiar además, los proyectos y las acciones concurrentes que se ejecuten en terrenos o inmuebles que constituyan bienes comunes de propiedad de comunidades agrícolas, o ubicados en condominios de viviendas sociales y aquellos conformados de acuerdo a las leyes N°15.020 y N°16.640 sobre Reforma Agraria, y N°19.253, Ley Indígena, o de propiedad de organizaciones deportivas con personalidad jurídica y juntas de vecinos y demás organizaciones comunitarias acogidas a las Leyes N°19.418 y Nº18.138.
Las acciones concurrentes, podrán considerar el financiamiento de diseños de arquitectura y de ingeniería, estudios, asistencias e inspecciones técnicas, adquisiciones y mejoramientos de terrenos, saneamiento de títulos, tramitación de derechos de agua, asistencias legales, catastros de patrimonio inmueble y elaboración de expedientes para el Consejo de Monumentos Nacionales.
Los diseños de arquitectura y/o de ingeniería, y las inspecciones técnicas para los proyectos de saneamiento sanitario deberán ser ejecutados por profesionales inscritos en los registros de los Ministerios de Obras Públicas y/o de Vivienda y Urbanismo, y/o por Empresas Concesionarias de Servicios Básicos.
Se podrá financiar la adquisición y mejoramiento de terrenos para viviendas, soluciones sanitarias, centros de transferencias, rellenos sanitarios y vertederos, centros de acopio, valorización de residuos sólidos, y similares domiciliarios, disposición final de escombros, para fines deportivos y recreativos, y cementerios.
Los terrenos que se adquieran por las municipalidades para la construcción de viviendas, no requerirán para ser transferidos gratuitamente la autorización a que se refiere el inciso segundo del artículo 16 del decreto con fuerza de ley Nº 789, del Ministerio de Tierras y Colonización.
El financiamiento de proyectos o del diseño de estos, cuyo costo total no exceda las 5.000 UTM quedará exento del informe de evaluación del Ministerio de Desarrollo Social.
En el caso de los proyectos de adquisición y mejoramiento de terrenos para viviendas sociales deberán contar con recomendación favorable del SERVIU y de la Secretaría Regional Ministerial de Vivienda respectiva.
La distribución de recursos entre municipios y asociaciones municipales la efectuará la Subsecretaría de Desarrollo Regional y Administrativo mediante Resolución, considerando los saldos de los contratos vigentes y los nuevos proyectos y acciones concurrentes que esta Subsecretaría autorice.</t>
  </si>
  <si>
    <t>INVERSIÓN ACUMULADA 2016</t>
  </si>
  <si>
    <t>Inversión ENERO 2016</t>
  </si>
  <si>
    <t>Inversión FEBRERO 2016</t>
  </si>
  <si>
    <t>Inversión MARZO 2016</t>
  </si>
  <si>
    <t>CAROL PIZARRO TIRADO</t>
  </si>
  <si>
    <t>ASISTENCIA TÉCNICA PARA GENERACIÓN DE PROYECTOS EMERGENCIA, ALTO DEL CARMEN</t>
  </si>
  <si>
    <t>JAVIER ASTUDILLO AGUIRRE</t>
  </si>
  <si>
    <t>FELIX ALFONSO VALERA  VICENCIO</t>
  </si>
  <si>
    <t>FRANCISCO ALEJANDRO ZAMBRA NARANJO</t>
  </si>
  <si>
    <t>RICARDO  CARIOLA ARANCIBIA</t>
  </si>
  <si>
    <t>CAROLINA ALEJANDRA PIZARRO PAZ</t>
  </si>
  <si>
    <t>CONSTRUCCIÓN COLECTOR AVDA. LA CONCEPCIÓN Y MEJORAMIENTO AGUA POTABLE Y ALCANTARILLADO UNIÓN LAS MAJADITAS</t>
  </si>
  <si>
    <t>ERIC MARCELO OSSANDÓN FUENZALIDA</t>
  </si>
  <si>
    <t>ASISTENCIA TECNICA PARA GENERACIÓN DE PROYECTOS VARIAS LOCALIDADES DE LA COMUNA DE LA HIGUERA - PERIODO 2015</t>
  </si>
  <si>
    <t>RODRIGO ANDRES  CAMPOS GONZALEZ</t>
  </si>
  <si>
    <t>SEBASTIAN ANDRES ARGANDOÑA  ROMERO</t>
  </si>
  <si>
    <t>JESUS VICENTE PALMA PASSIG  </t>
  </si>
  <si>
    <t>PROYECTOS DE DEMOLICIÓN VIVIENDAS AFECTADAS E INSTALACIÓN VIVIENDAS DE EMERGENCIA CONECTADA A SERVICIOS BÁSICOS</t>
  </si>
  <si>
    <t>FELIPE ANDRES ILLANES LOPEZ</t>
  </si>
  <si>
    <t>ANIBAL ENRIQUE MORENO CORTES</t>
  </si>
  <si>
    <t>PABLO ESTEBAN PALOMINO BURGOS</t>
  </si>
  <si>
    <t>PABLO VERGARA ARANCIBIA</t>
  </si>
  <si>
    <t>DESARROLLO Y EVALUACION DE PROYECTOS EN EL AREA DE SANEAMIENTO SANITARIO, EN DIFERENTES SECTORES DE LA COMUNA</t>
  </si>
  <si>
    <t>ELVIRA ROSA AHUMADA DIAZ</t>
  </si>
  <si>
    <t>MIGUEL ANGEL MUJICA PIZARRO</t>
  </si>
  <si>
    <t>RONNY ARNALDO ARAVENA VASQUEZ</t>
  </si>
  <si>
    <t>EUGENIO HERNAN  JIMENEZ SOLIS</t>
  </si>
  <si>
    <t>CONTRATACIÓN DE PROFESIONALES, PARA EJECUTAR  CATAST. SANIT. Y GENERAC. DE PROYECTOS PARA LA FORM. DE DISEÑO PROYECTOS SANITARIO, PEUMO</t>
  </si>
  <si>
    <t>REINALDO ALFREDO VERGARA  GONZALEZ</t>
  </si>
  <si>
    <t>CRISTIAN ROBERTO PARRAGUEZ LEIVA</t>
  </si>
  <si>
    <t>DANIEL LUIS SAEZ MONTOYA</t>
  </si>
  <si>
    <t>ASISTENCIA TÉCNICA "CONSTRUCCIÓN CASETAS SANITARIAS DIVERSOS SECTORES COMUNA DE LOTA", LOTA</t>
  </si>
  <si>
    <t>PAULA GERINA ORTIZ GARCIA</t>
  </si>
  <si>
    <t>CAMILA ANDREA NOVA CID</t>
  </si>
  <si>
    <t>MODESTO SEGUNDO SEPULVEDA ANDRADE</t>
  </si>
  <si>
    <t>ASISTENCIA TÉCNICA PARA LA ELABORACION DE PROYECTOS DE ACCESO AL AGUA PARA EL CONSUMO HUMANO</t>
  </si>
  <si>
    <t>ANA LUISA HINOJOSA ROMERO</t>
  </si>
  <si>
    <t>ROBERTO FELIPE CHEUQUE AROCA</t>
  </si>
  <si>
    <t>PATRICIO MORA  HENRIQUEZ</t>
  </si>
  <si>
    <t>ASESORÍA PROFESIONAL PARA DAR RESPUESTA A ALTA DEMANDA POR SOLUCIONES DE AGUA Y SANEAMIENTO BÁSICO EN VARIOS SECTORES RURALES Y URBANOS DE GORBEA</t>
  </si>
  <si>
    <t>GRECIA SOLEDAD CURIQUEO ORTEGA</t>
  </si>
  <si>
    <t>MARCO LEONARDO JARA ESPINOZA</t>
  </si>
  <si>
    <t>DANIEL ALEJANDRO VENEGAS  REBOLLEDO</t>
  </si>
  <si>
    <t>BELEN DAMARIS HUENTECURA ROBLES</t>
  </si>
  <si>
    <t>CONTRATACIÓN PROFESIONAL DE APOYO ESTRATEGIA DE MINIMIZACIÓN DE RESIDUOS SÓLIDOS DOMICILIARIOS PARA LA COMUNA DE CURARREHUE</t>
  </si>
  <si>
    <t>MÓNICA PATRICIA  PINAUD MENDOZA</t>
  </si>
  <si>
    <t>INES ELIZABETH LAGOS JARAMILLO  </t>
  </si>
  <si>
    <t>INSPECCIÓN  TÉCNICA CONSTRUCCIÓN I. SANITARIA R. PILLAN, S. RAMON, J. GUILLON, J. ANTINAO, ERCILLA</t>
  </si>
  <si>
    <t>SERGIO ANDRES  TRONCOSO SPICHIGER</t>
  </si>
  <si>
    <t>ALVARO  DE LA CRUZ SOTO</t>
  </si>
  <si>
    <t>INSPECCIÓN TÉCNICA PARA ABASTOS DE AGUA POTABLE</t>
  </si>
  <si>
    <t>IVAN DANIEL VALDES MENESES</t>
  </si>
  <si>
    <t>ASISTENCIA TÉCNICA SANEAMIENTO SANITARIO Y OTROS EN EL MARCO DEL PLAN PATAGONIA VERDE COMUNA DE HUALAIHUÉ</t>
  </si>
  <si>
    <t>ALEX ENRIQUE ALMONACID</t>
  </si>
  <si>
    <t>TOMAS ALFREDO ARNES PIZARRO</t>
  </si>
  <si>
    <t>RPS INGENIERIA E INSPECCIONES LTDA.</t>
  </si>
  <si>
    <t>ESTUDIO DE PREFACTIBILIDAD SISTEMA DE APR SECTORES PERIURBANOS DE PORVENIR, TIERRA DEL FUEGO</t>
  </si>
  <si>
    <t>NICOLÁS ANTONIO NAVIA VELÁSQUEZ  </t>
  </si>
  <si>
    <t>CATASTRO PARA BENEFICIARIOS DE TÍTULOS DE DOMINIO DIVERSOS SECTORES, COMUNA DE  EL BOSQUE</t>
  </si>
  <si>
    <t>JORGE  OLIVA  FARIAS</t>
  </si>
  <si>
    <t>CRISTHIAN  GORING  MORALES</t>
  </si>
  <si>
    <t>JAIME  SILVA LINDEROS</t>
  </si>
  <si>
    <t>HECTOR  LIZANA CONTRERAS</t>
  </si>
  <si>
    <t>CARLA ANDREA FIGUEROA GUERRERO  </t>
  </si>
  <si>
    <t>ASISTENCIA TECNICA PARA SOLUCIONES SANITARIAS PARA LA LEGUA Y OTROS SECTORES DE LA COMUNA</t>
  </si>
  <si>
    <t>FRANKLIN MORALES BORQUEZ</t>
  </si>
  <si>
    <t>ISMAEL ANTONIO RUBIO BOZO</t>
  </si>
  <si>
    <t>SERGIO  ZANETTI ROSAS</t>
  </si>
  <si>
    <t>GABRIEL IVAN ECHAURREN URMENETA</t>
  </si>
  <si>
    <t>CLAUDIA ANDREA TOLEDO GUEVARA</t>
  </si>
  <si>
    <t>PAOLA ANDREA PINTOR MUÑOZ</t>
  </si>
  <si>
    <t>ASISTENCIA TÉCNICA PROFESIONALES PARA PROYECTOS CON FINANCIAMIENTO DE LA SUBDERE EN LA COMUNA DE LANCO.</t>
  </si>
  <si>
    <t>CARLOS ERASMO PALMA VERA</t>
  </si>
  <si>
    <t>RENAICO</t>
  </si>
  <si>
    <t>LANCO</t>
  </si>
  <si>
    <t>ERCILLA</t>
  </si>
  <si>
    <t>LOTA</t>
  </si>
  <si>
    <t>Asociación de Municipalidades Región Bio Bio</t>
  </si>
  <si>
    <t>LLAY LLAY</t>
  </si>
  <si>
    <t>ALTO BIOBIO</t>
  </si>
  <si>
    <t>LOS ALAMOS</t>
  </si>
  <si>
    <t>MONTE PATRIA</t>
  </si>
  <si>
    <t>EL BOSQUE</t>
  </si>
  <si>
    <t>CURARREHUE</t>
  </si>
  <si>
    <t>GORBEA</t>
  </si>
  <si>
    <t>PUNITAQUI</t>
  </si>
  <si>
    <t>ILLAPEL</t>
  </si>
  <si>
    <t>PADRE LAS CASAS</t>
  </si>
  <si>
    <t>LA HIGUERA</t>
  </si>
  <si>
    <t>ALTO DEL CARMEN</t>
  </si>
  <si>
    <t>VICUÑA</t>
  </si>
  <si>
    <t>COELEMU</t>
  </si>
  <si>
    <t>CONCEPCION</t>
  </si>
  <si>
    <t>TIRUA</t>
  </si>
  <si>
    <t>LAJA</t>
  </si>
  <si>
    <t>CHAITEN</t>
  </si>
  <si>
    <t>SAN JOAQUIN</t>
  </si>
  <si>
    <t>FLORIDA</t>
  </si>
  <si>
    <t>BULNES</t>
  </si>
  <si>
    <t>CANELA</t>
  </si>
  <si>
    <t>VILLA ALEGRE</t>
  </si>
  <si>
    <t>PEUMO</t>
  </si>
  <si>
    <t>MELIPILLA</t>
  </si>
  <si>
    <t>RIO HURTADO</t>
  </si>
  <si>
    <t>PORVENIR</t>
  </si>
  <si>
    <t>HUALAIHUE</t>
  </si>
  <si>
    <t>INSPECCIÓN TÉCNICA</t>
  </si>
  <si>
    <t>ASISTENCIA TÉCNICA</t>
  </si>
  <si>
    <t>OBRA</t>
  </si>
  <si>
    <t>ASISTENCIA LEGAL</t>
  </si>
  <si>
    <t>ESTUDIO</t>
  </si>
  <si>
    <t>INVERSIÓN Enero-Marzo  2016</t>
  </si>
  <si>
    <t>INFORME ACUMULADO DE INVERSIONES  PRIMER TRIMESTRE 2016</t>
  </si>
  <si>
    <t>Año 2016 PRIMER TRIMESTRE</t>
  </si>
  <si>
    <t>La Subsecretaría deberá informar a más tardar el 31 de enero de 2016 a las comisiones de Hacienda del Senado y de la Cámara de Diputados, el monto de arrastre presupuestario efectivo y el detalle de los saldos de los contratos vigentes al 31 de diciembre de 2015. La Subsecretaría deberá informar trimestralmente a las comisiones de Hacienda del Senado y de la Cámara de Diputados la distribución regional y comunal, ordenados por comuna, de los recursos ejecutados a través del Programa Mejoramiento de Barrios, así como los proyectos financiados con cargo a estos recursos. Además, deberá informar en la misma oportunidad el origen de los recursos incrementales que tenga el programa. Asimismo, en igual plazo, dicha información debe ser publicada en formato electrónico en la página web de la Subsecretaría de Desarrollo Regional y Administrativo. Los precitados informes deberán contener la nómina de los profesionales contratados con acciones concurrentes identificando el monto del contrato, tipología y nombre del proyecto.</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</si>
</sst>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5" formatCode="&quot;$&quot;\ #,##0;\-&quot;$&quot;\ #,##0"/>
    <numFmt numFmtId="43" formatCode="_-* #,##0.00_-;\-* #,##0.00_-;_-* &quot;-&quot;??_-;_-@_-"/>
    <numFmt numFmtId="164" formatCode="&quot;$&quot;\ #,##0"/>
    <numFmt numFmtId="165" formatCode="#,##0.0"/>
    <numFmt numFmtId="166" formatCode="_-* #,##0_-;\-* #,##0_-;_-* &quot;-&quot;??_-;_-@_-"/>
  </numFmts>
  <fonts count="11" x14ac:knownFonts="1">
    <font>
      <sz val="10"/>
      <name val="Arial"/>
    </font>
    <font>
      <sz val="10"/>
      <name val="Arial"/>
      <family val="2"/>
    </font>
    <font>
      <sz val="8"/>
      <name val="Arial"/>
      <family val="2"/>
    </font>
    <font>
      <sz val="10"/>
      <name val="Arial"/>
      <family val="2"/>
    </font>
    <font>
      <sz val="10"/>
      <name val="Verdana"/>
      <family val="2"/>
    </font>
    <font>
      <b/>
      <sz val="10"/>
      <name val="Verdana"/>
      <family val="2"/>
    </font>
    <font>
      <b/>
      <sz val="10"/>
      <color indexed="63"/>
      <name val="Verdana"/>
      <family val="2"/>
    </font>
    <font>
      <b/>
      <i/>
      <sz val="10"/>
      <name val="Verdana"/>
      <family val="2"/>
    </font>
    <font>
      <sz val="10"/>
      <color theme="1"/>
      <name val="Calibri"/>
      <family val="2"/>
      <scheme val="minor"/>
    </font>
    <font>
      <sz val="10"/>
      <color rgb="FFFF0000"/>
      <name val="Verdana"/>
      <family val="2"/>
    </font>
    <font>
      <sz val="11"/>
      <color rgb="FF000000"/>
      <name val="Calibri"/>
      <family val="2"/>
      <scheme val="minor"/>
    </font>
  </fonts>
  <fills count="6">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theme="0"/>
        <bgColor indexed="64"/>
      </patternFill>
    </fill>
    <fill>
      <patternFill patternType="solid">
        <fgColor rgb="FFFFFFFF"/>
        <bgColor indexed="64"/>
      </patternFill>
    </fill>
  </fills>
  <borders count="32">
    <border>
      <left/>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43" fontId="1" fillId="0" borderId="0" applyFont="0" applyFill="0" applyBorder="0" applyAlignment="0" applyProtection="0"/>
    <xf numFmtId="0" fontId="3" fillId="0" borderId="0"/>
  </cellStyleXfs>
  <cellXfs count="99">
    <xf numFmtId="0" fontId="0" fillId="0" borderId="0" xfId="0"/>
    <xf numFmtId="0" fontId="4" fillId="0" borderId="0" xfId="0" applyFont="1"/>
    <xf numFmtId="0" fontId="5" fillId="2" borderId="1" xfId="0" applyFont="1" applyFill="1" applyBorder="1" applyAlignment="1">
      <alignment horizontal="center" vertical="center" wrapText="1"/>
    </xf>
    <xf numFmtId="0" fontId="4" fillId="3" borderId="0" xfId="0" applyFont="1" applyFill="1"/>
    <xf numFmtId="3" fontId="5" fillId="3" borderId="2" xfId="0" applyNumberFormat="1" applyFont="1" applyFill="1" applyBorder="1" applyAlignment="1">
      <alignment horizontal="left"/>
    </xf>
    <xf numFmtId="3" fontId="4" fillId="3" borderId="3" xfId="0" applyNumberFormat="1" applyFont="1" applyFill="1" applyBorder="1" applyAlignment="1">
      <alignment horizontal="right"/>
    </xf>
    <xf numFmtId="165" fontId="5" fillId="3" borderId="2" xfId="0" applyNumberFormat="1" applyFont="1" applyFill="1" applyBorder="1" applyAlignment="1">
      <alignment horizontal="left"/>
    </xf>
    <xf numFmtId="0" fontId="5" fillId="4" borderId="0" xfId="0" applyFont="1" applyFill="1" applyBorder="1" applyAlignment="1">
      <alignment horizontal="center" vertical="justify"/>
    </xf>
    <xf numFmtId="0" fontId="4" fillId="4" borderId="0" xfId="0" applyFont="1" applyFill="1" applyBorder="1" applyAlignment="1">
      <alignment horizontal="center" vertical="justify"/>
    </xf>
    <xf numFmtId="164" fontId="4" fillId="0" borderId="0" xfId="0" applyNumberFormat="1" applyFont="1"/>
    <xf numFmtId="0" fontId="4" fillId="3" borderId="0" xfId="0" applyFont="1" applyFill="1" applyAlignment="1">
      <alignment horizontal="center" vertical="center"/>
    </xf>
    <xf numFmtId="0" fontId="5" fillId="2" borderId="4" xfId="0" applyFont="1" applyFill="1" applyBorder="1" applyAlignment="1">
      <alignment horizontal="left" vertical="top"/>
    </xf>
    <xf numFmtId="3" fontId="5" fillId="2" borderId="5" xfId="0" applyNumberFormat="1" applyFont="1" applyFill="1" applyBorder="1" applyAlignment="1">
      <alignment horizontal="right"/>
    </xf>
    <xf numFmtId="0" fontId="5" fillId="3" borderId="0" xfId="0" applyFont="1" applyFill="1" applyAlignment="1">
      <alignment horizontal="left" vertical="center"/>
    </xf>
    <xf numFmtId="0" fontId="5" fillId="2" borderId="6" xfId="0" applyFont="1" applyFill="1" applyBorder="1" applyAlignment="1">
      <alignment horizontal="left" vertical="center"/>
    </xf>
    <xf numFmtId="0" fontId="5" fillId="2" borderId="7" xfId="0" applyFont="1" applyFill="1" applyBorder="1" applyAlignment="1">
      <alignment vertical="center"/>
    </xf>
    <xf numFmtId="0" fontId="4" fillId="2" borderId="8" xfId="0" applyFont="1" applyFill="1" applyBorder="1" applyAlignment="1">
      <alignment horizontal="left" vertical="top"/>
    </xf>
    <xf numFmtId="0" fontId="4" fillId="2" borderId="9" xfId="0" applyFont="1" applyFill="1" applyBorder="1" applyAlignment="1">
      <alignment horizontal="left" vertical="top"/>
    </xf>
    <xf numFmtId="3" fontId="5" fillId="3" borderId="8" xfId="0" applyNumberFormat="1" applyFont="1" applyFill="1" applyBorder="1" applyAlignment="1">
      <alignment horizontal="left"/>
    </xf>
    <xf numFmtId="3" fontId="4" fillId="3" borderId="10" xfId="0" applyNumberFormat="1" applyFont="1" applyFill="1" applyBorder="1" applyAlignment="1">
      <alignment horizontal="right"/>
    </xf>
    <xf numFmtId="3" fontId="5" fillId="3" borderId="9" xfId="0" applyNumberFormat="1" applyFont="1" applyFill="1" applyBorder="1" applyAlignment="1">
      <alignment horizontal="left"/>
    </xf>
    <xf numFmtId="3" fontId="4" fillId="3" borderId="11" xfId="0" applyNumberFormat="1" applyFont="1" applyFill="1" applyBorder="1" applyAlignment="1">
      <alignment horizontal="right"/>
    </xf>
    <xf numFmtId="0" fontId="5" fillId="3" borderId="4" xfId="0" applyFont="1" applyFill="1" applyBorder="1" applyAlignment="1">
      <alignment vertical="center"/>
    </xf>
    <xf numFmtId="3" fontId="5" fillId="3" borderId="5" xfId="0" applyNumberFormat="1" applyFont="1" applyFill="1" applyBorder="1" applyAlignment="1">
      <alignment horizontal="right"/>
    </xf>
    <xf numFmtId="0" fontId="4" fillId="3" borderId="0" xfId="0" applyFont="1" applyFill="1" applyAlignment="1">
      <alignment horizontal="left"/>
    </xf>
    <xf numFmtId="0" fontId="4" fillId="0" borderId="0" xfId="0" applyFont="1" applyAlignment="1">
      <alignment horizontal="left"/>
    </xf>
    <xf numFmtId="0" fontId="4" fillId="0" borderId="12" xfId="0" applyFont="1" applyBorder="1" applyAlignment="1">
      <alignment wrapText="1"/>
    </xf>
    <xf numFmtId="0" fontId="4" fillId="0" borderId="13" xfId="0" applyFont="1" applyBorder="1" applyAlignment="1">
      <alignment wrapText="1"/>
    </xf>
    <xf numFmtId="0" fontId="4" fillId="0" borderId="13" xfId="0" applyFont="1" applyBorder="1" applyAlignment="1"/>
    <xf numFmtId="0" fontId="6" fillId="2" borderId="14" xfId="0" applyNumberFormat="1" applyFont="1" applyFill="1" applyBorder="1" applyAlignment="1">
      <alignment horizontal="center" wrapText="1"/>
    </xf>
    <xf numFmtId="3" fontId="4" fillId="2" borderId="10" xfId="0" applyNumberFormat="1" applyFont="1" applyFill="1" applyBorder="1" applyAlignment="1">
      <alignment horizontal="right"/>
    </xf>
    <xf numFmtId="3" fontId="4" fillId="2" borderId="11" xfId="0" applyNumberFormat="1" applyFont="1" applyFill="1" applyBorder="1" applyAlignment="1">
      <alignment horizontal="right"/>
    </xf>
    <xf numFmtId="0" fontId="5" fillId="2" borderId="15" xfId="0" applyFont="1" applyFill="1" applyBorder="1" applyAlignment="1">
      <alignment horizontal="center" vertical="center" wrapText="1"/>
    </xf>
    <xf numFmtId="0" fontId="5" fillId="2" borderId="7" xfId="0" applyFont="1" applyFill="1" applyBorder="1" applyAlignment="1">
      <alignment horizontal="left" vertical="center"/>
    </xf>
    <xf numFmtId="0" fontId="5" fillId="2" borderId="4" xfId="0" applyFont="1" applyFill="1" applyBorder="1" applyAlignment="1">
      <alignment horizontal="left" vertical="center"/>
    </xf>
    <xf numFmtId="0" fontId="5" fillId="0" borderId="13" xfId="0" applyFont="1" applyFill="1" applyBorder="1" applyAlignment="1">
      <alignment wrapText="1"/>
    </xf>
    <xf numFmtId="166" fontId="5" fillId="0" borderId="13" xfId="1" applyNumberFormat="1" applyFont="1" applyFill="1" applyBorder="1" applyAlignment="1">
      <alignment wrapText="1"/>
    </xf>
    <xf numFmtId="0" fontId="5" fillId="0" borderId="0" xfId="0" applyFont="1" applyFill="1"/>
    <xf numFmtId="166" fontId="4" fillId="0" borderId="13" xfId="1" applyNumberFormat="1" applyFont="1" applyBorder="1" applyAlignment="1">
      <alignment wrapText="1"/>
    </xf>
    <xf numFmtId="0" fontId="5" fillId="0" borderId="0" xfId="0" applyFont="1"/>
    <xf numFmtId="0" fontId="7" fillId="0" borderId="0" xfId="0" applyFont="1" applyAlignment="1">
      <alignment horizontal="center"/>
    </xf>
    <xf numFmtId="0" fontId="5" fillId="0" borderId="4" xfId="0" applyFont="1" applyBorder="1"/>
    <xf numFmtId="0" fontId="5" fillId="0" borderId="16" xfId="0" applyFont="1" applyBorder="1"/>
    <xf numFmtId="166" fontId="5" fillId="0" borderId="16" xfId="1" applyNumberFormat="1" applyFont="1" applyBorder="1"/>
    <xf numFmtId="0" fontId="4" fillId="0" borderId="0" xfId="0" applyFont="1" applyFill="1"/>
    <xf numFmtId="0" fontId="4" fillId="0" borderId="0" xfId="0" applyFont="1" applyFill="1" applyBorder="1" applyAlignment="1">
      <alignment horizontal="center" vertical="justify"/>
    </xf>
    <xf numFmtId="166" fontId="4" fillId="0" borderId="13" xfId="1" applyNumberFormat="1" applyFont="1" applyFill="1" applyBorder="1" applyAlignment="1">
      <alignment wrapText="1"/>
    </xf>
    <xf numFmtId="0" fontId="5" fillId="2" borderId="17" xfId="0" applyFont="1" applyFill="1" applyBorder="1" applyAlignment="1">
      <alignment horizontal="center" wrapText="1"/>
    </xf>
    <xf numFmtId="0" fontId="8" fillId="0" borderId="13" xfId="0" applyFont="1" applyBorder="1"/>
    <xf numFmtId="166" fontId="8" fillId="0" borderId="13" xfId="1" applyNumberFormat="1" applyFont="1" applyBorder="1"/>
    <xf numFmtId="1" fontId="8" fillId="0" borderId="13" xfId="0" applyNumberFormat="1" applyFont="1" applyBorder="1"/>
    <xf numFmtId="166" fontId="5" fillId="2" borderId="1" xfId="1" applyNumberFormat="1" applyFont="1" applyFill="1" applyBorder="1" applyAlignment="1">
      <alignment horizontal="center" vertical="center" wrapText="1"/>
    </xf>
    <xf numFmtId="166" fontId="4" fillId="0" borderId="13" xfId="1" applyNumberFormat="1" applyFont="1" applyFill="1" applyBorder="1" applyAlignment="1">
      <alignment horizontal="right"/>
    </xf>
    <xf numFmtId="3" fontId="4" fillId="0" borderId="0" xfId="0" applyNumberFormat="1" applyFont="1"/>
    <xf numFmtId="0" fontId="4" fillId="0" borderId="18" xfId="0" applyFont="1" applyBorder="1" applyAlignment="1">
      <alignment wrapText="1"/>
    </xf>
    <xf numFmtId="0" fontId="5" fillId="0" borderId="19" xfId="0" applyFont="1" applyFill="1" applyBorder="1" applyAlignment="1">
      <alignment wrapText="1"/>
    </xf>
    <xf numFmtId="0" fontId="5" fillId="2" borderId="20" xfId="0" applyFont="1" applyFill="1" applyBorder="1" applyAlignment="1">
      <alignment horizontal="center" vertical="center"/>
    </xf>
    <xf numFmtId="3" fontId="5" fillId="2" borderId="20" xfId="0" applyNumberFormat="1" applyFont="1" applyFill="1" applyBorder="1" applyAlignment="1">
      <alignment horizontal="center" wrapText="1"/>
    </xf>
    <xf numFmtId="3" fontId="5" fillId="2" borderId="11" xfId="0" applyNumberFormat="1" applyFont="1" applyFill="1" applyBorder="1" applyAlignment="1">
      <alignment horizontal="center" wrapText="1"/>
    </xf>
    <xf numFmtId="0" fontId="7" fillId="0" borderId="0" xfId="0" applyFont="1" applyFill="1" applyAlignment="1">
      <alignment horizontal="center"/>
    </xf>
    <xf numFmtId="0" fontId="5" fillId="0" borderId="1" xfId="0" applyFont="1" applyFill="1" applyBorder="1" applyAlignment="1">
      <alignment horizontal="center" vertical="center" wrapText="1"/>
    </xf>
    <xf numFmtId="3" fontId="5" fillId="0" borderId="20" xfId="0" applyNumberFormat="1" applyFont="1" applyFill="1" applyBorder="1" applyAlignment="1">
      <alignment horizontal="center" wrapText="1"/>
    </xf>
    <xf numFmtId="0" fontId="4" fillId="3" borderId="0" xfId="0" applyFont="1" applyFill="1" applyAlignment="1">
      <alignment horizontal="justify" vertical="center"/>
    </xf>
    <xf numFmtId="0" fontId="4" fillId="0" borderId="0" xfId="0" applyFont="1" applyAlignment="1">
      <alignment horizontal="justify" vertical="center"/>
    </xf>
    <xf numFmtId="0" fontId="10" fillId="5" borderId="31" xfId="0" applyFont="1" applyFill="1" applyBorder="1" applyAlignment="1">
      <alignment wrapText="1"/>
    </xf>
    <xf numFmtId="166" fontId="10" fillId="5" borderId="31" xfId="1" applyNumberFormat="1" applyFont="1" applyFill="1" applyBorder="1" applyAlignment="1">
      <alignment wrapText="1"/>
    </xf>
    <xf numFmtId="0" fontId="4" fillId="0" borderId="31" xfId="0" applyFont="1" applyBorder="1" applyAlignment="1">
      <alignment wrapText="1"/>
    </xf>
    <xf numFmtId="0" fontId="10" fillId="5" borderId="18" xfId="0" applyFont="1" applyFill="1" applyBorder="1" applyAlignment="1">
      <alignment wrapText="1"/>
    </xf>
    <xf numFmtId="166" fontId="4" fillId="0" borderId="0" xfId="0" applyNumberFormat="1" applyFont="1"/>
    <xf numFmtId="0" fontId="9" fillId="0" borderId="13" xfId="0" applyFont="1" applyFill="1" applyBorder="1" applyAlignment="1">
      <alignment horizontal="center" wrapText="1"/>
    </xf>
    <xf numFmtId="5" fontId="9" fillId="0" borderId="13" xfId="1" applyNumberFormat="1" applyFont="1" applyFill="1" applyBorder="1" applyAlignment="1">
      <alignment horizontal="right" wrapText="1"/>
    </xf>
    <xf numFmtId="0" fontId="5" fillId="0" borderId="0" xfId="0" applyFont="1" applyAlignment="1">
      <alignment horizontal="left" vertical="center"/>
    </xf>
    <xf numFmtId="0" fontId="5" fillId="2" borderId="17"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3" borderId="0" xfId="0" applyFont="1" applyFill="1" applyAlignment="1">
      <alignment horizontal="center"/>
    </xf>
    <xf numFmtId="0" fontId="4" fillId="2" borderId="6" xfId="0" applyFont="1" applyFill="1" applyBorder="1" applyAlignment="1">
      <alignment horizontal="justify" vertical="center" wrapText="1"/>
    </xf>
    <xf numFmtId="0" fontId="4" fillId="2" borderId="24" xfId="0" applyFont="1" applyFill="1" applyBorder="1" applyAlignment="1">
      <alignment horizontal="justify" vertical="center"/>
    </xf>
    <xf numFmtId="0" fontId="4" fillId="2" borderId="25" xfId="0" applyFont="1" applyFill="1" applyBorder="1" applyAlignment="1">
      <alignment horizontal="justify" vertical="center"/>
    </xf>
    <xf numFmtId="0" fontId="5" fillId="2" borderId="6"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30" xfId="0" applyFont="1" applyFill="1" applyBorder="1" applyAlignment="1">
      <alignment horizontal="center"/>
    </xf>
    <xf numFmtId="0" fontId="5" fillId="2" borderId="10" xfId="0" applyFont="1" applyFill="1" applyBorder="1" applyAlignment="1">
      <alignment horizontal="center"/>
    </xf>
    <xf numFmtId="0" fontId="4" fillId="2" borderId="24" xfId="0" applyFont="1" applyFill="1" applyBorder="1" applyAlignment="1">
      <alignment horizontal="justify" vertical="center" wrapText="1"/>
    </xf>
    <xf numFmtId="0" fontId="4" fillId="2" borderId="25" xfId="0" applyFont="1" applyFill="1" applyBorder="1" applyAlignment="1">
      <alignment horizontal="justify" vertical="center" wrapText="1"/>
    </xf>
    <xf numFmtId="0" fontId="4" fillId="2" borderId="6" xfId="0" applyFont="1" applyFill="1" applyBorder="1" applyAlignment="1">
      <alignment horizontal="left" vertical="justify"/>
    </xf>
    <xf numFmtId="0" fontId="4" fillId="2" borderId="24" xfId="0" applyFont="1" applyFill="1" applyBorder="1" applyAlignment="1">
      <alignment horizontal="left" vertical="justify"/>
    </xf>
    <xf numFmtId="0" fontId="4" fillId="2" borderId="25" xfId="0" applyFont="1" applyFill="1" applyBorder="1" applyAlignment="1">
      <alignment horizontal="left" vertical="justify"/>
    </xf>
    <xf numFmtId="0" fontId="4" fillId="2" borderId="28" xfId="0" applyFont="1" applyFill="1" applyBorder="1" applyAlignment="1">
      <alignment horizontal="left"/>
    </xf>
    <xf numFmtId="0" fontId="4" fillId="2" borderId="24" xfId="0" applyFont="1" applyFill="1" applyBorder="1" applyAlignment="1">
      <alignment horizontal="left"/>
    </xf>
    <xf numFmtId="0" fontId="4" fillId="2" borderId="25" xfId="0" applyFont="1" applyFill="1" applyBorder="1" applyAlignment="1">
      <alignment horizontal="left"/>
    </xf>
    <xf numFmtId="0" fontId="5" fillId="0" borderId="0" xfId="0" applyFont="1" applyAlignment="1">
      <alignment horizontal="center" wrapText="1"/>
    </xf>
    <xf numFmtId="0" fontId="5" fillId="2" borderId="1" xfId="0" applyFont="1" applyFill="1" applyBorder="1" applyAlignment="1">
      <alignment horizontal="center" vertical="center"/>
    </xf>
    <xf numFmtId="0" fontId="5" fillId="2" borderId="29" xfId="0" applyFont="1" applyFill="1" applyBorder="1" applyAlignment="1">
      <alignment horizontal="center" vertical="center"/>
    </xf>
  </cellXfs>
  <cellStyles count="3">
    <cellStyle name="Millares" xfId="1" builtinId="3"/>
    <cellStyle name="Normal" xfId="0" builtinId="0"/>
    <cellStyle name="Normal 2" xfId="2"/>
  </cellStyles>
  <dxfs count="9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00FFFF"/>
          <bgColor rgb="FF00FFFF"/>
        </patternFill>
      </fill>
      <border>
        <left/>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2</xdr:col>
      <xdr:colOff>1181100</xdr:colOff>
      <xdr:row>7</xdr:row>
      <xdr:rowOff>114300</xdr:rowOff>
    </xdr:to>
    <xdr:pic>
      <xdr:nvPicPr>
        <xdr:cNvPr id="3421"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8110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66675</xdr:colOff>
      <xdr:row>0</xdr:row>
      <xdr:rowOff>38100</xdr:rowOff>
    </xdr:from>
    <xdr:to>
      <xdr:col>1</xdr:col>
      <xdr:colOff>1247775</xdr:colOff>
      <xdr:row>6</xdr:row>
      <xdr:rowOff>133350</xdr:rowOff>
    </xdr:to>
    <xdr:pic>
      <xdr:nvPicPr>
        <xdr:cNvPr id="1441"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38100"/>
          <a:ext cx="11811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Migracion%2001122014\jthompso\Desktop\PMB%202016\CONTROL%20REMESAS\REMESAS%20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uevo"/>
      <sheetName val="Tipología"/>
      <sheetName val="Control Remesas"/>
      <sheetName val="Regiones"/>
    </sheetNames>
    <sheetDataSet>
      <sheetData sheetId="0">
        <row r="3">
          <cell r="B3">
            <v>9209150501</v>
          </cell>
          <cell r="C3">
            <v>2</v>
          </cell>
          <cell r="D3" t="str">
            <v>INSPECCIÓN TÉCNICA PARA ABASTOS DE AGUA POTABLE</v>
          </cell>
        </row>
        <row r="4">
          <cell r="B4">
            <v>14103151004</v>
          </cell>
          <cell r="C4">
            <v>2</v>
          </cell>
          <cell r="D4" t="str">
            <v>ASISTENCIA TÉCNICA PROFESIONALES PARA PROYECTOS CON FINANCIAMIENTO DE LA SUBDERE EN LA COMUNA DE LANCO.</v>
          </cell>
        </row>
        <row r="5">
          <cell r="B5">
            <v>9204140717</v>
          </cell>
          <cell r="C5">
            <v>2</v>
          </cell>
          <cell r="D5" t="str">
            <v>CONSTRUCCION INFRAESTRUCTURA SANITARIA REQUEN PILLAN, SAN RAMÓN, JOSÉ GUIÑON, JUAN ANTINAO</v>
          </cell>
        </row>
        <row r="6">
          <cell r="B6">
            <v>9204140503</v>
          </cell>
          <cell r="C6">
            <v>2</v>
          </cell>
          <cell r="D6" t="str">
            <v>INSPECCIÓN TÉCNICA CONSTRUCCIÓN I. SANITARIA R. PILLAN, S. RAMON, J. GUILLON, J. ANTINAO, ERCILLA</v>
          </cell>
        </row>
        <row r="7">
          <cell r="B7">
            <v>8106141001</v>
          </cell>
          <cell r="C7">
            <v>2</v>
          </cell>
          <cell r="D7" t="str">
            <v>ASISTENCIA TÉCNICA "CONSTRUCCIÓN CASETAS SANITARIAS DIVERSOS SECTORES COMUNA DE LOTA", LOTA</v>
          </cell>
        </row>
        <row r="8">
          <cell r="B8">
            <v>8905151002</v>
          </cell>
          <cell r="C8">
            <v>2</v>
          </cell>
          <cell r="D8" t="str">
            <v>ASISTENCIA TÉCNICA PARA LA ELABORACION DE PROYECTOS DE ACCESO AL AGUA PARA EL CONSUMO HUMANO</v>
          </cell>
        </row>
        <row r="9">
          <cell r="B9">
            <v>5703151002</v>
          </cell>
          <cell r="C9">
            <v>2</v>
          </cell>
          <cell r="D9" t="str">
            <v>DESARROLLO Y EVALUACION DE PROYECTOS EN EL AREA DE SANEAMIENTO SANITARIO, EN DIFERENTES SECTORES DE LA COMUNA</v>
          </cell>
        </row>
        <row r="10">
          <cell r="B10">
            <v>8314141002</v>
          </cell>
          <cell r="C10">
            <v>2</v>
          </cell>
          <cell r="D10" t="str">
            <v>DISEÑO Y NORMALIZACION SISTEMAS DE ABASTECIMIENTO AGUA POTABLE ALTO BIOBIO</v>
          </cell>
        </row>
        <row r="11">
          <cell r="B11">
            <v>8206151007</v>
          </cell>
          <cell r="C11">
            <v>2</v>
          </cell>
          <cell r="D11" t="str">
            <v>ASESORÍA PROFESIONAL SANEAMIENTO SANITARIO INTEGRAL DE ASENTAMIENTOS IRREGULARES, COMUNA DE LOS ÁLAMOS.</v>
          </cell>
        </row>
        <row r="12">
          <cell r="B12">
            <v>9209150601</v>
          </cell>
          <cell r="C12">
            <v>2</v>
          </cell>
          <cell r="D12" t="str">
            <v>ASISTENCIA LEGAL PARA SANEAMIENTO SANITARIO Y SERVICIOS BASICOS</v>
          </cell>
        </row>
        <row r="13">
          <cell r="B13">
            <v>4303150501</v>
          </cell>
          <cell r="C13">
            <v>3</v>
          </cell>
          <cell r="D13" t="str">
            <v>PROYECTOS DE DEMOLICIÓN VIVIENDAS AFECTADAS E INSTALACIÓN VIVIENDAS DE EMERGENCIA CONECTADA A SERVICIOS BÁSICOS</v>
          </cell>
        </row>
        <row r="14">
          <cell r="B14">
            <v>13105151001</v>
          </cell>
          <cell r="C14">
            <v>2</v>
          </cell>
          <cell r="D14" t="str">
            <v>CATASTRO PARA BENEFICIARIOS DE TÍTULOS DE DOMINIO DIVERSOS SECTORES, COMUNA DE EL BOSQUE</v>
          </cell>
        </row>
        <row r="15">
          <cell r="B15">
            <v>9104141004</v>
          </cell>
          <cell r="C15">
            <v>3</v>
          </cell>
          <cell r="D15" t="str">
            <v>CONTRATACIÓN PROFESIONAL DE APOYO ESTRATEGIA DE MINIMIZACIÓN DE RESIDUOS SÓLIDOS DOMICILIARIOS PARA LA COMUNA DE CURARREHUE</v>
          </cell>
        </row>
        <row r="16">
          <cell r="B16">
            <v>9107141002</v>
          </cell>
          <cell r="C16">
            <v>3</v>
          </cell>
          <cell r="D16" t="str">
            <v>ASESORÍA PROFESIONAL PARA DAR RESPUESTA A ALTA DEMANDA POR SOLUCIONES DE AGUA Y SANEAMIENTO BÁSICO EN VARIOS SECTORES RURALES Y URBANOS DE GORBEA</v>
          </cell>
        </row>
        <row r="17">
          <cell r="B17">
            <v>9204140717</v>
          </cell>
          <cell r="C17">
            <v>2</v>
          </cell>
          <cell r="D17" t="str">
            <v>CONSTRUCCION INFRAESTRUCTURA SANITARIA REQUEN PILLAN, SAN RAMÓN, JOSÉ GUIÑON, JUAN ANTINAO</v>
          </cell>
        </row>
        <row r="18">
          <cell r="B18">
            <v>4304150501</v>
          </cell>
          <cell r="C18">
            <v>2</v>
          </cell>
          <cell r="D18" t="str">
            <v>PROYECTOS DE DEMOLICIÓN VIVIENDAS AFECTADAS E INSTALACIÓN VIVIENDAS DE EMERGENCIA CONECTADA A SERVICIOS BÁSICOS</v>
          </cell>
        </row>
        <row r="19">
          <cell r="B19">
            <v>4201140702</v>
          </cell>
          <cell r="C19">
            <v>3</v>
          </cell>
          <cell r="D19" t="str">
            <v>CONSTRUCCIÓN COLECTOR AVDA. LA CONCEPCIÓN, ILLAPEL</v>
          </cell>
        </row>
        <row r="20">
          <cell r="B20">
            <v>9112130705</v>
          </cell>
          <cell r="C20">
            <v>3</v>
          </cell>
          <cell r="D20" t="str">
            <v>EJECUCIÓN PLANTA ELEVADORA TERRENO COMITÉ DE VIVIENDA EL FARO</v>
          </cell>
        </row>
        <row r="21">
          <cell r="B21">
            <v>9209150503</v>
          </cell>
          <cell r="C21">
            <v>3</v>
          </cell>
          <cell r="D21" t="str">
            <v>INSPECCIÓN TÉCNICA PARA ABASTOS DE AGUA POTABLE</v>
          </cell>
        </row>
        <row r="22">
          <cell r="B22">
            <v>5703151003</v>
          </cell>
          <cell r="C22">
            <v>3</v>
          </cell>
          <cell r="D22" t="str">
            <v>ASISTENCIA TECNICA PARA EL DESARROLLO Y EVALUACION DE PROYECTOS EN EL AREA DE SANEAMIENTO SANITARIO, EN DIFERENTES SECTORES DE LA COMUNA DE LLAY-LLAY</v>
          </cell>
        </row>
        <row r="23">
          <cell r="B23">
            <v>4104141004</v>
          </cell>
          <cell r="C23">
            <v>3</v>
          </cell>
          <cell r="D23" t="str">
            <v>ASISTENCIA TECNICA PARA GENERACIÓN DE PROYECTOS VARIAS LOCALIDADES DE LA COMUNA DE LA HIGUERA - PERIODO 2015</v>
          </cell>
        </row>
        <row r="24">
          <cell r="B24">
            <v>3302151004</v>
          </cell>
          <cell r="C24">
            <v>3</v>
          </cell>
          <cell r="D24" t="str">
            <v>ASISTENCIA TÉCNICA PARA GENERACIÓN DE PROYECTOS EMERGENCIA, ALTO DEL CARMEN</v>
          </cell>
        </row>
        <row r="25">
          <cell r="B25">
            <v>4106110702</v>
          </cell>
          <cell r="C25">
            <v>3</v>
          </cell>
          <cell r="D25" t="str">
            <v>MEJORAMIENTO PTAS GUALLIGUAICA</v>
          </cell>
        </row>
        <row r="26">
          <cell r="B26">
            <v>8206151006</v>
          </cell>
          <cell r="C26">
            <v>3</v>
          </cell>
          <cell r="D26" t="str">
            <v>ASISTENCIA TECNICA PROYECTOS PMB ZONA DE REZAGO, COMUNA DE LOS ALAMOS</v>
          </cell>
        </row>
        <row r="27">
          <cell r="B27">
            <v>8404151004</v>
          </cell>
          <cell r="C27">
            <v>3</v>
          </cell>
          <cell r="D27" t="str">
            <v>ASISTENCIA TÉCNICA DE PROFESIONALES PARA LA MUNICIPALIDAD DE COELEMU</v>
          </cell>
        </row>
        <row r="28">
          <cell r="B28">
            <v>8101151002</v>
          </cell>
          <cell r="C28">
            <v>3</v>
          </cell>
          <cell r="D28" t="str">
            <v>DISEÑOS SANEAMIENTO SEIS PROYECTOS COMUNA CONCEPCION</v>
          </cell>
        </row>
        <row r="29">
          <cell r="B29">
            <v>8207151004</v>
          </cell>
          <cell r="C29">
            <v>3</v>
          </cell>
          <cell r="D29" t="str">
            <v>ASISTENCIA TECNICA PARA DESARROLLO DE PROYECTOS SANITARIOS, ABASTOS DE AGUA Y DIVERSOS PROYECTOS SECPLAN</v>
          </cell>
        </row>
        <row r="30">
          <cell r="B30">
            <v>8304151002</v>
          </cell>
          <cell r="C30">
            <v>3</v>
          </cell>
          <cell r="D30" t="str">
            <v>ASISTENCIA TECNICA PARA EL SANEAMIENTO SANITARIO COMUNA DE LAJA, II PARTE</v>
          </cell>
        </row>
        <row r="31">
          <cell r="B31">
            <v>10401151006</v>
          </cell>
          <cell r="C31">
            <v>3</v>
          </cell>
          <cell r="D31" t="str">
            <v>GENERACIÓN DE PRE FACTIBILIDADES, PERFILES Y PROYECTOS DEL PLAN PATAGONIA VERDE, RECONSTRUCCIÓN</v>
          </cell>
        </row>
        <row r="32">
          <cell r="B32">
            <v>4201140502</v>
          </cell>
          <cell r="C32">
            <v>3</v>
          </cell>
          <cell r="D32" t="str">
            <v>CONSTRUCCIÓN COLECTOR AVDA. LA CONCEPCIÓN Y MEJORAMIENTO AGUA POTABLE Y ALCANTARILLADO UNIÓN LAS MAJADITAS</v>
          </cell>
        </row>
        <row r="33">
          <cell r="B33">
            <v>4201150503</v>
          </cell>
          <cell r="C33">
            <v>3</v>
          </cell>
          <cell r="D33" t="str">
            <v>PROYECTOS DE DEMOLICIÓN VIVIENDAS AFECTADAS E INSTALACIÓN VIVIENDAS DE EMERGENCIA CONECTADA A SERVICIOS BÁSICOS</v>
          </cell>
        </row>
        <row r="34">
          <cell r="B34">
            <v>13129151006</v>
          </cell>
          <cell r="C34">
            <v>3</v>
          </cell>
          <cell r="D34" t="str">
            <v>ASISTENCIA TECNICA PARA SOLUCIONES SANITARIAS PARA LA LEGUA Y OTROS SECTORES DE LA COMUNA</v>
          </cell>
        </row>
        <row r="35">
          <cell r="B35">
            <v>8104141001</v>
          </cell>
          <cell r="C35">
            <v>3</v>
          </cell>
          <cell r="D35" t="str">
            <v>DISEÑO SANEAMIENTO SANITARIO DIFERENTES SECTORES DE FLORIDA</v>
          </cell>
        </row>
        <row r="36">
          <cell r="B36">
            <v>8402151002</v>
          </cell>
          <cell r="C36">
            <v>3</v>
          </cell>
          <cell r="D36" t="str">
            <v>ASISTENCIA TÉCNICA AGUA POTABLE RURAL DIVERSOS SECTORES</v>
          </cell>
        </row>
        <row r="37">
          <cell r="B37">
            <v>4202150501</v>
          </cell>
          <cell r="C37">
            <v>3</v>
          </cell>
          <cell r="D37" t="str">
            <v>PROYECTOS DE DEMOLICIÓN VIVIENDAS AFECTADAS E INSTALACIÓN VIVIENDAS DE EMERGENCIA CONECTADA A SERVICIOS BÁSICOS</v>
          </cell>
        </row>
        <row r="38">
          <cell r="B38">
            <v>7407130705</v>
          </cell>
          <cell r="C38">
            <v>3</v>
          </cell>
          <cell r="D38" t="str">
            <v>CONSTRUCCIÓN Y DISTRIBUCIÓN RED DE AGUA POTABLE LOCALIDAD DE REYES</v>
          </cell>
        </row>
        <row r="39">
          <cell r="B39">
            <v>6112151001</v>
          </cell>
          <cell r="C39">
            <v>3</v>
          </cell>
          <cell r="D39" t="str">
            <v>CONTRATACIÓN DE PROFESIONALES, PARA EJECUTAR CATAST. SANIT. Y GENERAC. DE PROYECTOS PARA LA FORM. DE DISEÑO PROYECTOS SANITARIO, PEUMO</v>
          </cell>
        </row>
        <row r="40">
          <cell r="B40">
            <v>13501161005</v>
          </cell>
          <cell r="C40">
            <v>3</v>
          </cell>
          <cell r="D40" t="str">
            <v>SANEAMIENTO BÁSICO DE LA COMUNA</v>
          </cell>
        </row>
        <row r="41">
          <cell r="B41">
            <v>4305151004</v>
          </cell>
          <cell r="C41">
            <v>3</v>
          </cell>
          <cell r="D41" t="str">
            <v>CONTRATACIÓN DE SERVICIOS PROFESIONALES PARA GENERACION DE PROYECTOS , VARIAS LOCALIDADES, COMUNA DE RÍO HURTADO</v>
          </cell>
        </row>
        <row r="42">
          <cell r="B42">
            <v>12301151003</v>
          </cell>
          <cell r="C42">
            <v>3</v>
          </cell>
          <cell r="D42" t="str">
            <v>CONTRATACION DE ASISTENCIA TECNICA CONTRAPARTE DE PROYECTOS SANEAMIENTO SANITARIO, DE LA COMUNA DE PORVENIR</v>
          </cell>
        </row>
        <row r="43">
          <cell r="B43">
            <v>12301150401</v>
          </cell>
          <cell r="C43">
            <v>3</v>
          </cell>
          <cell r="D43" t="str">
            <v>ESTUDIO DE PREFACTIBILIDAD SISTEMA DE APR SECTORES PERIURBANOS DE PORVENIR, TIERRA DEL FUEGO</v>
          </cell>
        </row>
        <row r="44">
          <cell r="B44">
            <v>10403151003</v>
          </cell>
          <cell r="C44">
            <v>3</v>
          </cell>
          <cell r="D44" t="str">
            <v>ASISTENCIA TÉCNICA SANEAMIENTO SANITARIO Y OTROS EN EL MARCO DEL PLAN PATAGONIA VERDE COMUNA DE HUALAIHUÉ</v>
          </cell>
        </row>
      </sheetData>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9:H279"/>
  <sheetViews>
    <sheetView showGridLines="0" tabSelected="1" view="pageBreakPreview" zoomScale="84" zoomScaleNormal="106" zoomScaleSheetLayoutView="84" workbookViewId="0">
      <selection activeCell="D14" sqref="D14:H14"/>
    </sheetView>
  </sheetViews>
  <sheetFormatPr baseColWidth="10" defaultRowHeight="12.75" x14ac:dyDescent="0.2"/>
  <cols>
    <col min="1" max="1" width="11.42578125" style="1"/>
    <col min="2" max="2" width="19.7109375" style="1" customWidth="1"/>
    <col min="3" max="3" width="37.5703125" style="10" customWidth="1"/>
    <col min="4" max="4" width="59.7109375" style="3" customWidth="1"/>
    <col min="5" max="5" width="25.42578125" style="3" customWidth="1"/>
    <col min="6" max="6" width="20.7109375" style="3" bestFit="1" customWidth="1"/>
    <col min="7" max="7" width="26.28515625" style="1" customWidth="1"/>
    <col min="8" max="8" width="26" style="1" bestFit="1" customWidth="1"/>
    <col min="9" max="9" width="5.85546875" style="1" customWidth="1"/>
    <col min="10" max="16384" width="11.42578125" style="1"/>
  </cols>
  <sheetData>
    <row r="9" spans="3:8" x14ac:dyDescent="0.2">
      <c r="C9" s="1"/>
      <c r="D9" s="1"/>
    </row>
    <row r="10" spans="3:8" x14ac:dyDescent="0.2">
      <c r="C10" s="13" t="s">
        <v>2</v>
      </c>
    </row>
    <row r="11" spans="3:8" s="25" customFormat="1" x14ac:dyDescent="0.2">
      <c r="C11" s="13" t="s">
        <v>47</v>
      </c>
      <c r="D11" s="24"/>
      <c r="E11" s="24"/>
      <c r="F11" s="24"/>
    </row>
    <row r="12" spans="3:8" s="25" customFormat="1" x14ac:dyDescent="0.2">
      <c r="C12" s="71" t="s">
        <v>167</v>
      </c>
      <c r="D12" s="71"/>
      <c r="E12" s="24"/>
      <c r="F12" s="24"/>
    </row>
    <row r="13" spans="3:8" ht="13.5" thickBot="1" x14ac:dyDescent="0.25"/>
    <row r="14" spans="3:8" ht="409.5" customHeight="1" thickBot="1" x14ac:dyDescent="0.25">
      <c r="C14" s="15" t="s">
        <v>52</v>
      </c>
      <c r="D14" s="77" t="s">
        <v>53</v>
      </c>
      <c r="E14" s="78"/>
      <c r="F14" s="78"/>
      <c r="G14" s="78"/>
      <c r="H14" s="79"/>
    </row>
    <row r="15" spans="3:8" ht="13.5" thickBot="1" x14ac:dyDescent="0.25">
      <c r="D15" s="62"/>
      <c r="E15" s="62"/>
      <c r="F15" s="62"/>
      <c r="G15" s="63"/>
      <c r="H15" s="63"/>
    </row>
    <row r="16" spans="3:8" ht="90" customHeight="1" thickBot="1" x14ac:dyDescent="0.25">
      <c r="C16" s="14" t="s">
        <v>30</v>
      </c>
      <c r="D16" s="77" t="s">
        <v>168</v>
      </c>
      <c r="E16" s="88"/>
      <c r="F16" s="88"/>
      <c r="G16" s="88"/>
      <c r="H16" s="89"/>
    </row>
    <row r="17" spans="3:8" ht="13.5" thickBot="1" x14ac:dyDescent="0.25"/>
    <row r="18" spans="3:8" ht="13.5" thickBot="1" x14ac:dyDescent="0.25">
      <c r="C18" s="11" t="s">
        <v>41</v>
      </c>
      <c r="D18" s="12">
        <v>24181036000</v>
      </c>
    </row>
    <row r="19" spans="3:8" x14ac:dyDescent="0.2">
      <c r="C19" s="16" t="s">
        <v>40</v>
      </c>
      <c r="D19" s="30">
        <v>830709000</v>
      </c>
    </row>
    <row r="20" spans="3:8" ht="13.5" thickBot="1" x14ac:dyDescent="0.25">
      <c r="C20" s="17" t="s">
        <v>42</v>
      </c>
      <c r="D20" s="31">
        <v>0</v>
      </c>
    </row>
    <row r="21" spans="3:8" ht="13.5" thickBot="1" x14ac:dyDescent="0.25">
      <c r="C21" s="11" t="s">
        <v>43</v>
      </c>
      <c r="D21" s="12">
        <f>D18+D19</f>
        <v>25011745000</v>
      </c>
    </row>
    <row r="23" spans="3:8" x14ac:dyDescent="0.2">
      <c r="D23" s="76" t="s">
        <v>26</v>
      </c>
      <c r="E23" s="76"/>
      <c r="F23" s="76"/>
    </row>
    <row r="24" spans="3:8" x14ac:dyDescent="0.2">
      <c r="D24" s="76" t="s">
        <v>25</v>
      </c>
      <c r="E24" s="76"/>
      <c r="F24" s="76"/>
    </row>
    <row r="25" spans="3:8" ht="13.5" thickBot="1" x14ac:dyDescent="0.25"/>
    <row r="26" spans="3:8" x14ac:dyDescent="0.2">
      <c r="E26" s="83" t="s">
        <v>4</v>
      </c>
      <c r="F26" s="86" t="s">
        <v>51</v>
      </c>
    </row>
    <row r="27" spans="3:8" x14ac:dyDescent="0.2">
      <c r="E27" s="84"/>
      <c r="F27" s="87"/>
    </row>
    <row r="28" spans="3:8" ht="13.5" thickBot="1" x14ac:dyDescent="0.25">
      <c r="E28" s="85"/>
      <c r="F28" s="29" t="s">
        <v>7</v>
      </c>
    </row>
    <row r="29" spans="3:8" x14ac:dyDescent="0.2">
      <c r="E29" s="18" t="s">
        <v>18</v>
      </c>
      <c r="F29" s="19">
        <v>0</v>
      </c>
      <c r="H29" s="53"/>
    </row>
    <row r="30" spans="3:8" x14ac:dyDescent="0.2">
      <c r="E30" s="4" t="s">
        <v>11</v>
      </c>
      <c r="F30" s="5">
        <v>0</v>
      </c>
      <c r="H30" s="53"/>
    </row>
    <row r="31" spans="3:8" x14ac:dyDescent="0.2">
      <c r="E31" s="4" t="s">
        <v>12</v>
      </c>
      <c r="F31" s="5">
        <f>+'Acciones Concurrentes 2016'!L21</f>
        <v>8600000</v>
      </c>
      <c r="H31" s="53"/>
    </row>
    <row r="32" spans="3:8" x14ac:dyDescent="0.2">
      <c r="E32" s="4" t="s">
        <v>13</v>
      </c>
      <c r="F32" s="5">
        <f>+'Acciones Concurrentes 2016'!L31</f>
        <v>168866780</v>
      </c>
      <c r="H32" s="53"/>
    </row>
    <row r="33" spans="3:8" x14ac:dyDescent="0.2">
      <c r="E33" s="4" t="s">
        <v>8</v>
      </c>
      <c r="F33" s="5">
        <f>+'Acciones Concurrentes 2016'!L34</f>
        <v>19019996</v>
      </c>
      <c r="H33" s="53"/>
    </row>
    <row r="34" spans="3:8" x14ac:dyDescent="0.2">
      <c r="E34" s="4" t="s">
        <v>19</v>
      </c>
      <c r="F34" s="5">
        <f>+'Acciones Concurrentes 2016'!L36</f>
        <v>5324400</v>
      </c>
      <c r="H34" s="53"/>
    </row>
    <row r="35" spans="3:8" x14ac:dyDescent="0.2">
      <c r="E35" s="4" t="s">
        <v>9</v>
      </c>
      <c r="F35" s="5">
        <f>+'Acciones Concurrentes 2016'!L38</f>
        <v>2245800</v>
      </c>
      <c r="H35" s="53"/>
    </row>
    <row r="36" spans="3:8" x14ac:dyDescent="0.2">
      <c r="E36" s="4" t="s">
        <v>20</v>
      </c>
      <c r="F36" s="5">
        <f>+'Acciones Concurrentes 2016'!L50</f>
        <v>208548000</v>
      </c>
      <c r="H36" s="53"/>
    </row>
    <row r="37" spans="3:8" x14ac:dyDescent="0.2">
      <c r="E37" s="4" t="s">
        <v>21</v>
      </c>
      <c r="F37" s="5">
        <f>+'Acciones Concurrentes 2016'!L59</f>
        <v>88529260</v>
      </c>
      <c r="H37" s="53"/>
    </row>
    <row r="38" spans="3:8" x14ac:dyDescent="0.2">
      <c r="E38" s="4" t="s">
        <v>22</v>
      </c>
      <c r="F38" s="5">
        <f>+'Acciones Concurrentes 2016'!L62</f>
        <v>16620003</v>
      </c>
      <c r="H38" s="53"/>
    </row>
    <row r="39" spans="3:8" x14ac:dyDescent="0.2">
      <c r="E39" s="4" t="s">
        <v>10</v>
      </c>
      <c r="F39" s="5">
        <v>0</v>
      </c>
      <c r="H39" s="53"/>
    </row>
    <row r="40" spans="3:8" x14ac:dyDescent="0.2">
      <c r="E40" s="6" t="s">
        <v>23</v>
      </c>
      <c r="F40" s="5">
        <f>+'Acciones Concurrentes 2016'!L65</f>
        <v>46472000</v>
      </c>
      <c r="H40" s="53"/>
    </row>
    <row r="41" spans="3:8" x14ac:dyDescent="0.2">
      <c r="E41" s="4" t="s">
        <v>24</v>
      </c>
      <c r="F41" s="5">
        <f>+'Acciones Concurrentes 2016'!L69</f>
        <v>78956565</v>
      </c>
      <c r="H41" s="53"/>
    </row>
    <row r="42" spans="3:8" x14ac:dyDescent="0.2">
      <c r="E42" s="6" t="s">
        <v>14</v>
      </c>
      <c r="F42" s="5">
        <f>+'Acciones Concurrentes 2016'!L71</f>
        <v>25601280</v>
      </c>
      <c r="H42" s="53"/>
    </row>
    <row r="43" spans="3:8" ht="13.5" thickBot="1" x14ac:dyDescent="0.25">
      <c r="E43" s="20" t="s">
        <v>15</v>
      </c>
      <c r="F43" s="21"/>
    </row>
    <row r="44" spans="3:8" ht="13.5" thickBot="1" x14ac:dyDescent="0.25">
      <c r="E44" s="22" t="s">
        <v>17</v>
      </c>
      <c r="F44" s="23">
        <f>SUM(F29:F43)</f>
        <v>668784084</v>
      </c>
      <c r="G44" s="9"/>
    </row>
    <row r="45" spans="3:8" ht="13.5" thickBot="1" x14ac:dyDescent="0.25"/>
    <row r="46" spans="3:8" ht="22.5" customHeight="1" thickBot="1" x14ac:dyDescent="0.25">
      <c r="C46" s="72" t="s">
        <v>36</v>
      </c>
      <c r="D46" s="72" t="s">
        <v>35</v>
      </c>
      <c r="E46" s="74" t="s">
        <v>44</v>
      </c>
      <c r="F46" s="80" t="s">
        <v>37</v>
      </c>
      <c r="G46" s="81"/>
      <c r="H46" s="82"/>
    </row>
    <row r="47" spans="3:8" ht="16.5" customHeight="1" x14ac:dyDescent="0.2">
      <c r="C47" s="73"/>
      <c r="D47" s="73"/>
      <c r="E47" s="75"/>
      <c r="F47" s="47" t="s">
        <v>32</v>
      </c>
      <c r="G47" s="47" t="s">
        <v>33</v>
      </c>
      <c r="H47" s="47" t="s">
        <v>34</v>
      </c>
    </row>
    <row r="48" spans="3:8" x14ac:dyDescent="0.2">
      <c r="C48" s="48" t="s">
        <v>58</v>
      </c>
      <c r="D48" s="48" t="s">
        <v>59</v>
      </c>
      <c r="E48" s="49">
        <v>1500000</v>
      </c>
      <c r="F48" s="50"/>
      <c r="G48" s="50"/>
      <c r="H48" s="28"/>
    </row>
    <row r="49" spans="3:8" x14ac:dyDescent="0.2">
      <c r="C49" s="48" t="s">
        <v>60</v>
      </c>
      <c r="D49" s="48" t="s">
        <v>59</v>
      </c>
      <c r="E49" s="49">
        <v>1500000</v>
      </c>
      <c r="F49" s="50"/>
      <c r="G49" s="50"/>
      <c r="H49" s="28"/>
    </row>
    <row r="50" spans="3:8" x14ac:dyDescent="0.2">
      <c r="C50" s="48" t="s">
        <v>58</v>
      </c>
      <c r="D50" s="48" t="s">
        <v>59</v>
      </c>
      <c r="E50" s="49">
        <v>1500000</v>
      </c>
      <c r="F50" s="50"/>
      <c r="G50" s="50"/>
      <c r="H50" s="28"/>
    </row>
    <row r="51" spans="3:8" x14ac:dyDescent="0.2">
      <c r="C51" s="48" t="s">
        <v>58</v>
      </c>
      <c r="D51" s="48" t="s">
        <v>59</v>
      </c>
      <c r="E51" s="49">
        <v>1500000</v>
      </c>
      <c r="F51" s="50"/>
      <c r="G51" s="50"/>
      <c r="H51" s="28"/>
    </row>
    <row r="52" spans="3:8" x14ac:dyDescent="0.2">
      <c r="C52" s="48" t="s">
        <v>61</v>
      </c>
      <c r="D52" s="48" t="s">
        <v>59</v>
      </c>
      <c r="E52" s="49">
        <v>1500000</v>
      </c>
      <c r="F52" s="50"/>
      <c r="G52" s="50"/>
      <c r="H52" s="28"/>
    </row>
    <row r="53" spans="3:8" x14ac:dyDescent="0.2">
      <c r="C53" s="48" t="s">
        <v>62</v>
      </c>
      <c r="D53" s="48" t="s">
        <v>59</v>
      </c>
      <c r="E53" s="49">
        <v>1500000</v>
      </c>
      <c r="F53" s="50"/>
      <c r="G53" s="50"/>
      <c r="H53" s="28"/>
    </row>
    <row r="54" spans="3:8" x14ac:dyDescent="0.2">
      <c r="C54" s="48" t="s">
        <v>58</v>
      </c>
      <c r="D54" s="48" t="s">
        <v>59</v>
      </c>
      <c r="E54" s="49">
        <v>1500000</v>
      </c>
      <c r="F54" s="50"/>
      <c r="G54" s="50"/>
      <c r="H54" s="28"/>
    </row>
    <row r="55" spans="3:8" x14ac:dyDescent="0.2">
      <c r="C55" s="48" t="s">
        <v>63</v>
      </c>
      <c r="D55" s="48" t="s">
        <v>59</v>
      </c>
      <c r="E55" s="49">
        <v>1650000</v>
      </c>
      <c r="F55" s="50"/>
      <c r="G55" s="50"/>
      <c r="H55" s="28"/>
    </row>
    <row r="56" spans="3:8" x14ac:dyDescent="0.2">
      <c r="C56" s="48" t="s">
        <v>62</v>
      </c>
      <c r="D56" s="48" t="s">
        <v>59</v>
      </c>
      <c r="E56" s="49">
        <v>500000</v>
      </c>
      <c r="F56" s="50"/>
      <c r="G56" s="50"/>
      <c r="H56" s="28"/>
    </row>
    <row r="57" spans="3:8" x14ac:dyDescent="0.2">
      <c r="C57" s="48" t="s">
        <v>61</v>
      </c>
      <c r="D57" s="48" t="s">
        <v>59</v>
      </c>
      <c r="E57" s="49">
        <v>500000</v>
      </c>
      <c r="F57" s="50"/>
      <c r="G57" s="50"/>
      <c r="H57" s="28"/>
    </row>
    <row r="58" spans="3:8" x14ac:dyDescent="0.2">
      <c r="C58" s="48" t="s">
        <v>61</v>
      </c>
      <c r="D58" s="48" t="s">
        <v>59</v>
      </c>
      <c r="E58" s="49">
        <v>1500000</v>
      </c>
      <c r="F58" s="50"/>
      <c r="G58" s="50"/>
      <c r="H58" s="28"/>
    </row>
    <row r="59" spans="3:8" x14ac:dyDescent="0.2">
      <c r="C59" s="48" t="s">
        <v>62</v>
      </c>
      <c r="D59" s="48" t="s">
        <v>59</v>
      </c>
      <c r="E59" s="49">
        <v>1500000</v>
      </c>
      <c r="F59" s="50"/>
      <c r="G59" s="50"/>
      <c r="H59" s="28"/>
    </row>
    <row r="60" spans="3:8" x14ac:dyDescent="0.2">
      <c r="C60" s="48" t="s">
        <v>58</v>
      </c>
      <c r="D60" s="48" t="s">
        <v>59</v>
      </c>
      <c r="E60" s="49">
        <v>1500000</v>
      </c>
      <c r="F60" s="50"/>
      <c r="G60" s="50"/>
      <c r="H60" s="28"/>
    </row>
    <row r="61" spans="3:8" x14ac:dyDescent="0.2">
      <c r="C61" s="48" t="s">
        <v>63</v>
      </c>
      <c r="D61" s="48" t="s">
        <v>59</v>
      </c>
      <c r="E61" s="49">
        <v>1650000</v>
      </c>
      <c r="F61" s="50"/>
      <c r="G61" s="50"/>
      <c r="H61" s="28"/>
    </row>
    <row r="62" spans="3:8" x14ac:dyDescent="0.2">
      <c r="C62" s="48" t="s">
        <v>64</v>
      </c>
      <c r="D62" s="48" t="s">
        <v>65</v>
      </c>
      <c r="E62" s="49">
        <v>777778</v>
      </c>
      <c r="F62" s="50"/>
      <c r="G62" s="50">
        <v>5288</v>
      </c>
      <c r="H62" s="28"/>
    </row>
    <row r="63" spans="3:8" x14ac:dyDescent="0.2">
      <c r="C63" s="48" t="s">
        <v>64</v>
      </c>
      <c r="D63" s="48" t="s">
        <v>65</v>
      </c>
      <c r="E63" s="49">
        <v>1555556</v>
      </c>
      <c r="F63" s="50"/>
      <c r="G63" s="50">
        <v>5288</v>
      </c>
      <c r="H63" s="28"/>
    </row>
    <row r="64" spans="3:8" x14ac:dyDescent="0.2">
      <c r="C64" s="48" t="s">
        <v>64</v>
      </c>
      <c r="D64" s="48" t="s">
        <v>65</v>
      </c>
      <c r="E64" s="49">
        <v>1555556</v>
      </c>
      <c r="F64" s="50"/>
      <c r="G64" s="50">
        <v>5288</v>
      </c>
      <c r="H64" s="28"/>
    </row>
    <row r="65" spans="3:8" x14ac:dyDescent="0.2">
      <c r="C65" s="48" t="s">
        <v>64</v>
      </c>
      <c r="D65" s="48" t="s">
        <v>65</v>
      </c>
      <c r="E65" s="49">
        <v>1555556</v>
      </c>
      <c r="F65" s="50"/>
      <c r="G65" s="50">
        <v>5288</v>
      </c>
      <c r="H65" s="28"/>
    </row>
    <row r="66" spans="3:8" x14ac:dyDescent="0.2">
      <c r="C66" s="48" t="s">
        <v>64</v>
      </c>
      <c r="D66" s="48" t="s">
        <v>65</v>
      </c>
      <c r="E66" s="49">
        <v>1555556</v>
      </c>
      <c r="F66" s="50"/>
      <c r="G66" s="50">
        <v>5288</v>
      </c>
      <c r="H66" s="28"/>
    </row>
    <row r="67" spans="3:8" x14ac:dyDescent="0.2">
      <c r="C67" s="48" t="s">
        <v>64</v>
      </c>
      <c r="D67" s="48" t="s">
        <v>65</v>
      </c>
      <c r="E67" s="49">
        <v>1555556</v>
      </c>
      <c r="F67" s="50"/>
      <c r="G67" s="50">
        <v>5288</v>
      </c>
      <c r="H67" s="28"/>
    </row>
    <row r="68" spans="3:8" x14ac:dyDescent="0.2">
      <c r="C68" s="48" t="s">
        <v>64</v>
      </c>
      <c r="D68" s="48" t="s">
        <v>65</v>
      </c>
      <c r="E68" s="49">
        <v>1555556</v>
      </c>
      <c r="F68" s="50"/>
      <c r="G68" s="50">
        <v>5288</v>
      </c>
      <c r="H68" s="28"/>
    </row>
    <row r="69" spans="3:8" x14ac:dyDescent="0.2">
      <c r="C69" s="48" t="s">
        <v>66</v>
      </c>
      <c r="D69" s="48" t="s">
        <v>67</v>
      </c>
      <c r="E69" s="49">
        <v>1600000</v>
      </c>
      <c r="F69" s="50"/>
      <c r="G69" s="50"/>
      <c r="H69" s="28"/>
    </row>
    <row r="70" spans="3:8" x14ac:dyDescent="0.2">
      <c r="C70" s="48" t="s">
        <v>68</v>
      </c>
      <c r="D70" s="48" t="s">
        <v>67</v>
      </c>
      <c r="E70" s="49">
        <v>1500000</v>
      </c>
      <c r="F70" s="50"/>
      <c r="G70" s="50"/>
      <c r="H70" s="28"/>
    </row>
    <row r="71" spans="3:8" x14ac:dyDescent="0.2">
      <c r="C71" s="48" t="s">
        <v>69</v>
      </c>
      <c r="D71" s="48" t="s">
        <v>67</v>
      </c>
      <c r="E71" s="49">
        <v>1500000</v>
      </c>
      <c r="F71" s="50"/>
      <c r="G71" s="50"/>
      <c r="H71" s="28"/>
    </row>
    <row r="72" spans="3:8" x14ac:dyDescent="0.2">
      <c r="C72" s="48" t="s">
        <v>66</v>
      </c>
      <c r="D72" s="48" t="s">
        <v>67</v>
      </c>
      <c r="E72" s="49">
        <v>1600000</v>
      </c>
      <c r="F72" s="50"/>
      <c r="G72" s="50"/>
      <c r="H72" s="28"/>
    </row>
    <row r="73" spans="3:8" x14ac:dyDescent="0.2">
      <c r="C73" s="48" t="s">
        <v>68</v>
      </c>
      <c r="D73" s="48" t="s">
        <v>67</v>
      </c>
      <c r="E73" s="49">
        <v>1500000</v>
      </c>
      <c r="F73" s="50"/>
      <c r="G73" s="50"/>
      <c r="H73" s="28"/>
    </row>
    <row r="74" spans="3:8" x14ac:dyDescent="0.2">
      <c r="C74" s="48" t="s">
        <v>69</v>
      </c>
      <c r="D74" s="48" t="s">
        <v>67</v>
      </c>
      <c r="E74" s="49">
        <v>1500000</v>
      </c>
      <c r="F74" s="50"/>
      <c r="G74" s="50"/>
      <c r="H74" s="28"/>
    </row>
    <row r="75" spans="3:8" x14ac:dyDescent="0.2">
      <c r="C75" s="48" t="s">
        <v>69</v>
      </c>
      <c r="D75" s="48" t="s">
        <v>67</v>
      </c>
      <c r="E75" s="49">
        <v>1500000</v>
      </c>
      <c r="F75" s="50"/>
      <c r="G75" s="50"/>
      <c r="H75" s="28"/>
    </row>
    <row r="76" spans="3:8" x14ac:dyDescent="0.2">
      <c r="C76" s="48" t="s">
        <v>69</v>
      </c>
      <c r="D76" s="48" t="s">
        <v>67</v>
      </c>
      <c r="E76" s="49">
        <v>1500000</v>
      </c>
      <c r="F76" s="50"/>
      <c r="G76" s="50"/>
      <c r="H76" s="28"/>
    </row>
    <row r="77" spans="3:8" x14ac:dyDescent="0.2">
      <c r="C77" s="48" t="s">
        <v>68</v>
      </c>
      <c r="D77" s="48" t="s">
        <v>67</v>
      </c>
      <c r="E77" s="49">
        <v>1500000</v>
      </c>
      <c r="F77" s="50"/>
      <c r="G77" s="50"/>
      <c r="H77" s="28"/>
    </row>
    <row r="78" spans="3:8" x14ac:dyDescent="0.2">
      <c r="C78" s="48" t="s">
        <v>68</v>
      </c>
      <c r="D78" s="48" t="s">
        <v>67</v>
      </c>
      <c r="E78" s="49">
        <v>1500000</v>
      </c>
      <c r="F78" s="50"/>
      <c r="G78" s="50"/>
      <c r="H78" s="28"/>
    </row>
    <row r="79" spans="3:8" x14ac:dyDescent="0.2">
      <c r="C79" s="48" t="s">
        <v>66</v>
      </c>
      <c r="D79" s="48" t="s">
        <v>67</v>
      </c>
      <c r="E79" s="49">
        <v>1600000</v>
      </c>
      <c r="F79" s="50"/>
      <c r="G79" s="50"/>
      <c r="H79" s="28"/>
    </row>
    <row r="80" spans="3:8" x14ac:dyDescent="0.2">
      <c r="C80" s="48" t="s">
        <v>66</v>
      </c>
      <c r="D80" s="48" t="s">
        <v>67</v>
      </c>
      <c r="E80" s="49">
        <v>1600000</v>
      </c>
      <c r="F80" s="50"/>
      <c r="G80" s="50"/>
      <c r="H80" s="28"/>
    </row>
    <row r="81" spans="3:8" x14ac:dyDescent="0.2">
      <c r="C81" s="48" t="s">
        <v>70</v>
      </c>
      <c r="D81" s="48" t="s">
        <v>71</v>
      </c>
      <c r="E81" s="49">
        <v>1100000</v>
      </c>
      <c r="F81" s="50"/>
      <c r="G81" s="50">
        <v>3670</v>
      </c>
      <c r="H81" s="28"/>
    </row>
    <row r="82" spans="3:8" x14ac:dyDescent="0.2">
      <c r="C82" s="48" t="s">
        <v>70</v>
      </c>
      <c r="D82" s="48" t="s">
        <v>71</v>
      </c>
      <c r="E82" s="49">
        <v>2000000</v>
      </c>
      <c r="F82" s="50"/>
      <c r="G82" s="50">
        <v>3670</v>
      </c>
      <c r="H82" s="28"/>
    </row>
    <row r="83" spans="3:8" x14ac:dyDescent="0.2">
      <c r="C83" s="48" t="s">
        <v>70</v>
      </c>
      <c r="D83" s="48" t="s">
        <v>71</v>
      </c>
      <c r="E83" s="49">
        <v>2000000</v>
      </c>
      <c r="F83" s="50"/>
      <c r="G83" s="50">
        <v>3670</v>
      </c>
      <c r="H83" s="28"/>
    </row>
    <row r="84" spans="3:8" x14ac:dyDescent="0.2">
      <c r="C84" s="48" t="s">
        <v>70</v>
      </c>
      <c r="D84" s="48" t="s">
        <v>71</v>
      </c>
      <c r="E84" s="49">
        <v>2000000</v>
      </c>
      <c r="F84" s="50"/>
      <c r="G84" s="50">
        <v>3670</v>
      </c>
      <c r="H84" s="28"/>
    </row>
    <row r="85" spans="3:8" x14ac:dyDescent="0.2">
      <c r="C85" s="48" t="s">
        <v>72</v>
      </c>
      <c r="D85" s="48" t="s">
        <v>71</v>
      </c>
      <c r="E85" s="49">
        <v>1200000</v>
      </c>
      <c r="F85" s="50">
        <v>0</v>
      </c>
      <c r="G85" s="50">
        <v>0</v>
      </c>
      <c r="H85" s="28"/>
    </row>
    <row r="86" spans="3:8" x14ac:dyDescent="0.2">
      <c r="C86" s="48" t="s">
        <v>72</v>
      </c>
      <c r="D86" s="48" t="s">
        <v>71</v>
      </c>
      <c r="E86" s="49">
        <v>2000000</v>
      </c>
      <c r="F86" s="50">
        <v>0</v>
      </c>
      <c r="G86" s="50">
        <v>0</v>
      </c>
      <c r="H86" s="28"/>
    </row>
    <row r="87" spans="3:8" x14ac:dyDescent="0.2">
      <c r="C87" s="48" t="s">
        <v>72</v>
      </c>
      <c r="D87" s="48" t="s">
        <v>71</v>
      </c>
      <c r="E87" s="49">
        <v>2000000</v>
      </c>
      <c r="F87" s="50">
        <v>0</v>
      </c>
      <c r="G87" s="50">
        <v>0</v>
      </c>
      <c r="H87" s="28"/>
    </row>
    <row r="88" spans="3:8" x14ac:dyDescent="0.2">
      <c r="C88" s="48" t="s">
        <v>72</v>
      </c>
      <c r="D88" s="48" t="s">
        <v>71</v>
      </c>
      <c r="E88" s="49">
        <v>2000000</v>
      </c>
      <c r="F88" s="50">
        <v>0</v>
      </c>
      <c r="G88" s="50">
        <v>0</v>
      </c>
      <c r="H88" s="28"/>
    </row>
    <row r="89" spans="3:8" x14ac:dyDescent="0.2">
      <c r="C89" s="48" t="s">
        <v>73</v>
      </c>
      <c r="D89" s="48" t="s">
        <v>71</v>
      </c>
      <c r="E89" s="49">
        <v>1466652</v>
      </c>
      <c r="F89" s="50">
        <v>11802</v>
      </c>
      <c r="G89" s="50"/>
      <c r="H89" s="28"/>
    </row>
    <row r="90" spans="3:8" x14ac:dyDescent="0.2">
      <c r="C90" s="48" t="s">
        <v>73</v>
      </c>
      <c r="D90" s="48" t="s">
        <v>71</v>
      </c>
      <c r="E90" s="49">
        <v>2000000</v>
      </c>
      <c r="F90" s="50">
        <v>11802</v>
      </c>
      <c r="G90" s="50"/>
      <c r="H90" s="28"/>
    </row>
    <row r="91" spans="3:8" x14ac:dyDescent="0.2">
      <c r="C91" s="48" t="s">
        <v>73</v>
      </c>
      <c r="D91" s="48" t="s">
        <v>71</v>
      </c>
      <c r="E91" s="49">
        <v>2000000</v>
      </c>
      <c r="F91" s="50">
        <v>11802</v>
      </c>
      <c r="G91" s="50"/>
      <c r="H91" s="28"/>
    </row>
    <row r="92" spans="3:8" x14ac:dyDescent="0.2">
      <c r="C92" s="48" t="s">
        <v>73</v>
      </c>
      <c r="D92" s="48" t="s">
        <v>71</v>
      </c>
      <c r="E92" s="49">
        <v>2000000</v>
      </c>
      <c r="F92" s="50">
        <v>11802</v>
      </c>
      <c r="G92" s="50"/>
      <c r="H92" s="28"/>
    </row>
    <row r="93" spans="3:8" x14ac:dyDescent="0.2">
      <c r="C93" s="48" t="s">
        <v>74</v>
      </c>
      <c r="D93" s="48" t="s">
        <v>71</v>
      </c>
      <c r="E93" s="49">
        <v>1880000</v>
      </c>
      <c r="F93" s="50"/>
      <c r="G93" s="50">
        <v>630</v>
      </c>
      <c r="H93" s="28"/>
    </row>
    <row r="94" spans="3:8" x14ac:dyDescent="0.2">
      <c r="C94" s="48" t="s">
        <v>74</v>
      </c>
      <c r="D94" s="48" t="s">
        <v>71</v>
      </c>
      <c r="E94" s="49">
        <v>1900000</v>
      </c>
      <c r="F94" s="50"/>
      <c r="G94" s="50">
        <v>630</v>
      </c>
      <c r="H94" s="28"/>
    </row>
    <row r="95" spans="3:8" x14ac:dyDescent="0.2">
      <c r="C95" s="48" t="s">
        <v>74</v>
      </c>
      <c r="D95" s="48" t="s">
        <v>71</v>
      </c>
      <c r="E95" s="49">
        <v>1920000</v>
      </c>
      <c r="F95" s="50"/>
      <c r="G95" s="50">
        <v>630</v>
      </c>
      <c r="H95" s="28"/>
    </row>
    <row r="96" spans="3:8" x14ac:dyDescent="0.2">
      <c r="C96" s="48" t="s">
        <v>74</v>
      </c>
      <c r="D96" s="48" t="s">
        <v>71</v>
      </c>
      <c r="E96" s="49">
        <v>1940000</v>
      </c>
      <c r="F96" s="50"/>
      <c r="G96" s="50">
        <v>630</v>
      </c>
      <c r="H96" s="28"/>
    </row>
    <row r="97" spans="3:8" x14ac:dyDescent="0.2">
      <c r="C97" s="48" t="s">
        <v>75</v>
      </c>
      <c r="D97" s="48" t="s">
        <v>76</v>
      </c>
      <c r="E97" s="49">
        <v>1333333</v>
      </c>
      <c r="F97" s="50"/>
      <c r="G97" s="50"/>
      <c r="H97" s="28"/>
    </row>
    <row r="98" spans="3:8" x14ac:dyDescent="0.2">
      <c r="C98" s="48" t="s">
        <v>75</v>
      </c>
      <c r="D98" s="48" t="s">
        <v>76</v>
      </c>
      <c r="E98" s="49">
        <v>1333333</v>
      </c>
      <c r="F98" s="50"/>
      <c r="G98" s="50"/>
      <c r="H98" s="28"/>
    </row>
    <row r="99" spans="3:8" x14ac:dyDescent="0.2">
      <c r="C99" s="48" t="s">
        <v>77</v>
      </c>
      <c r="D99" s="48" t="s">
        <v>76</v>
      </c>
      <c r="E99" s="49">
        <v>500000</v>
      </c>
      <c r="F99" s="50"/>
      <c r="G99" s="50"/>
      <c r="H99" s="28"/>
    </row>
    <row r="100" spans="3:8" x14ac:dyDescent="0.2">
      <c r="C100" s="48" t="s">
        <v>75</v>
      </c>
      <c r="D100" s="48" t="s">
        <v>76</v>
      </c>
      <c r="E100" s="49">
        <v>1333333</v>
      </c>
      <c r="F100" s="50"/>
      <c r="G100" s="50"/>
      <c r="H100" s="28"/>
    </row>
    <row r="101" spans="3:8" x14ac:dyDescent="0.2">
      <c r="C101" s="48" t="s">
        <v>75</v>
      </c>
      <c r="D101" s="48" t="s">
        <v>76</v>
      </c>
      <c r="E101" s="49">
        <v>1333333</v>
      </c>
      <c r="F101" s="50"/>
      <c r="G101" s="50"/>
      <c r="H101" s="28"/>
    </row>
    <row r="102" spans="3:8" x14ac:dyDescent="0.2">
      <c r="C102" s="48" t="s">
        <v>77</v>
      </c>
      <c r="D102" s="48" t="s">
        <v>76</v>
      </c>
      <c r="E102" s="49">
        <v>500000</v>
      </c>
      <c r="F102" s="50"/>
      <c r="G102" s="50"/>
      <c r="H102" s="28"/>
    </row>
    <row r="103" spans="3:8" x14ac:dyDescent="0.2">
      <c r="C103" s="48" t="s">
        <v>78</v>
      </c>
      <c r="D103" s="48" t="s">
        <v>76</v>
      </c>
      <c r="E103" s="49">
        <v>850000</v>
      </c>
      <c r="F103" s="50"/>
      <c r="G103" s="50"/>
      <c r="H103" s="28"/>
    </row>
    <row r="104" spans="3:8" x14ac:dyDescent="0.2">
      <c r="C104" s="48" t="s">
        <v>79</v>
      </c>
      <c r="D104" s="48" t="s">
        <v>76</v>
      </c>
      <c r="E104" s="49">
        <v>825000</v>
      </c>
      <c r="F104" s="50"/>
      <c r="G104" s="50"/>
      <c r="H104" s="28"/>
    </row>
    <row r="105" spans="3:8" x14ac:dyDescent="0.2">
      <c r="C105" s="48" t="s">
        <v>77</v>
      </c>
      <c r="D105" s="48" t="s">
        <v>76</v>
      </c>
      <c r="E105" s="49">
        <v>500000</v>
      </c>
      <c r="F105" s="50"/>
      <c r="G105" s="50"/>
      <c r="H105" s="28"/>
    </row>
    <row r="106" spans="3:8" x14ac:dyDescent="0.2">
      <c r="C106" s="48" t="s">
        <v>79</v>
      </c>
      <c r="D106" s="48" t="s">
        <v>76</v>
      </c>
      <c r="E106" s="49">
        <v>825000</v>
      </c>
      <c r="F106" s="50"/>
      <c r="G106" s="50"/>
      <c r="H106" s="28"/>
    </row>
    <row r="107" spans="3:8" x14ac:dyDescent="0.2">
      <c r="C107" s="48" t="s">
        <v>77</v>
      </c>
      <c r="D107" s="48" t="s">
        <v>76</v>
      </c>
      <c r="E107" s="49">
        <v>500000</v>
      </c>
      <c r="F107" s="50"/>
      <c r="G107" s="50"/>
      <c r="H107" s="28"/>
    </row>
    <row r="108" spans="3:8" x14ac:dyDescent="0.2">
      <c r="C108" s="48" t="s">
        <v>75</v>
      </c>
      <c r="D108" s="48" t="s">
        <v>76</v>
      </c>
      <c r="E108" s="49">
        <v>1333333</v>
      </c>
      <c r="F108" s="50"/>
      <c r="G108" s="50"/>
      <c r="H108" s="28"/>
    </row>
    <row r="109" spans="3:8" x14ac:dyDescent="0.2">
      <c r="C109" s="48" t="s">
        <v>79</v>
      </c>
      <c r="D109" s="48" t="s">
        <v>76</v>
      </c>
      <c r="E109" s="49">
        <v>825000</v>
      </c>
      <c r="F109" s="50"/>
      <c r="G109" s="50"/>
      <c r="H109" s="28"/>
    </row>
    <row r="110" spans="3:8" x14ac:dyDescent="0.2">
      <c r="C110" s="48" t="s">
        <v>77</v>
      </c>
      <c r="D110" s="48" t="s">
        <v>76</v>
      </c>
      <c r="E110" s="49">
        <v>500000</v>
      </c>
      <c r="F110" s="50"/>
      <c r="G110" s="50"/>
      <c r="H110" s="28"/>
    </row>
    <row r="111" spans="3:8" x14ac:dyDescent="0.2">
      <c r="C111" s="48" t="s">
        <v>77</v>
      </c>
      <c r="D111" s="48" t="s">
        <v>76</v>
      </c>
      <c r="E111" s="49">
        <v>500000</v>
      </c>
      <c r="F111" s="50"/>
      <c r="G111" s="50"/>
      <c r="H111" s="28"/>
    </row>
    <row r="112" spans="3:8" x14ac:dyDescent="0.2">
      <c r="C112" s="48" t="s">
        <v>77</v>
      </c>
      <c r="D112" s="48" t="s">
        <v>76</v>
      </c>
      <c r="E112" s="49">
        <v>500000</v>
      </c>
      <c r="F112" s="50"/>
      <c r="G112" s="50"/>
      <c r="H112" s="28"/>
    </row>
    <row r="113" spans="3:8" x14ac:dyDescent="0.2">
      <c r="C113" s="48" t="s">
        <v>78</v>
      </c>
      <c r="D113" s="48" t="s">
        <v>76</v>
      </c>
      <c r="E113" s="49">
        <v>850000</v>
      </c>
      <c r="F113" s="50"/>
      <c r="G113" s="50"/>
      <c r="H113" s="28"/>
    </row>
    <row r="114" spans="3:8" x14ac:dyDescent="0.2">
      <c r="C114" s="48" t="s">
        <v>78</v>
      </c>
      <c r="D114" s="48" t="s">
        <v>76</v>
      </c>
      <c r="E114" s="49">
        <v>850000</v>
      </c>
      <c r="F114" s="50"/>
      <c r="G114" s="50"/>
      <c r="H114" s="28"/>
    </row>
    <row r="115" spans="3:8" x14ac:dyDescent="0.2">
      <c r="C115" s="48" t="s">
        <v>78</v>
      </c>
      <c r="D115" s="48" t="s">
        <v>76</v>
      </c>
      <c r="E115" s="49">
        <v>850000</v>
      </c>
      <c r="F115" s="50"/>
      <c r="G115" s="50"/>
      <c r="H115" s="28"/>
    </row>
    <row r="116" spans="3:8" x14ac:dyDescent="0.2">
      <c r="C116" s="48" t="s">
        <v>80</v>
      </c>
      <c r="D116" s="48" t="s">
        <v>81</v>
      </c>
      <c r="E116" s="49">
        <v>1566000</v>
      </c>
      <c r="F116" s="50"/>
      <c r="G116" s="50"/>
      <c r="H116" s="28"/>
    </row>
    <row r="117" spans="3:8" x14ac:dyDescent="0.2">
      <c r="C117" s="48" t="s">
        <v>82</v>
      </c>
      <c r="D117" s="48" t="s">
        <v>81</v>
      </c>
      <c r="E117" s="49">
        <v>1566000</v>
      </c>
      <c r="F117" s="50"/>
      <c r="G117" s="50"/>
      <c r="H117" s="28"/>
    </row>
    <row r="118" spans="3:8" x14ac:dyDescent="0.2">
      <c r="C118" s="48" t="s">
        <v>80</v>
      </c>
      <c r="D118" s="48" t="s">
        <v>81</v>
      </c>
      <c r="E118" s="49">
        <v>1566000</v>
      </c>
      <c r="F118" s="50"/>
      <c r="G118" s="50"/>
      <c r="H118" s="28"/>
    </row>
    <row r="119" spans="3:8" x14ac:dyDescent="0.2">
      <c r="C119" s="48" t="s">
        <v>83</v>
      </c>
      <c r="D119" s="48" t="s">
        <v>81</v>
      </c>
      <c r="E119" s="49">
        <v>1566000</v>
      </c>
      <c r="F119" s="50"/>
      <c r="G119" s="50"/>
      <c r="H119" s="28"/>
    </row>
    <row r="120" spans="3:8" x14ac:dyDescent="0.2">
      <c r="C120" s="48" t="s">
        <v>83</v>
      </c>
      <c r="D120" s="48" t="s">
        <v>81</v>
      </c>
      <c r="E120" s="49">
        <v>1566000</v>
      </c>
      <c r="F120" s="50"/>
      <c r="G120" s="50"/>
      <c r="H120" s="28"/>
    </row>
    <row r="121" spans="3:8" x14ac:dyDescent="0.2">
      <c r="C121" s="48" t="s">
        <v>80</v>
      </c>
      <c r="D121" s="48" t="s">
        <v>81</v>
      </c>
      <c r="E121" s="49">
        <v>1566000</v>
      </c>
      <c r="F121" s="50"/>
      <c r="G121" s="50"/>
      <c r="H121" s="28"/>
    </row>
    <row r="122" spans="3:8" x14ac:dyDescent="0.2">
      <c r="C122" s="48" t="s">
        <v>80</v>
      </c>
      <c r="D122" s="48" t="s">
        <v>81</v>
      </c>
      <c r="E122" s="49">
        <v>1409400</v>
      </c>
      <c r="F122" s="50"/>
      <c r="G122" s="50"/>
      <c r="H122" s="28"/>
    </row>
    <row r="123" spans="3:8" x14ac:dyDescent="0.2">
      <c r="C123" s="48" t="s">
        <v>83</v>
      </c>
      <c r="D123" s="48" t="s">
        <v>81</v>
      </c>
      <c r="E123" s="49">
        <v>1566000</v>
      </c>
      <c r="F123" s="50"/>
      <c r="G123" s="50"/>
      <c r="H123" s="28"/>
    </row>
    <row r="124" spans="3:8" x14ac:dyDescent="0.2">
      <c r="C124" s="48" t="s">
        <v>84</v>
      </c>
      <c r="D124" s="48" t="s">
        <v>85</v>
      </c>
      <c r="E124" s="49">
        <v>600000</v>
      </c>
      <c r="F124" s="50"/>
      <c r="G124" s="50"/>
      <c r="H124" s="28"/>
    </row>
    <row r="125" spans="3:8" x14ac:dyDescent="0.2">
      <c r="C125" s="48" t="s">
        <v>86</v>
      </c>
      <c r="D125" s="48" t="s">
        <v>85</v>
      </c>
      <c r="E125" s="49">
        <v>513333</v>
      </c>
      <c r="F125" s="50"/>
      <c r="G125" s="50"/>
      <c r="H125" s="28"/>
    </row>
    <row r="126" spans="3:8" x14ac:dyDescent="0.2">
      <c r="C126" s="48" t="s">
        <v>87</v>
      </c>
      <c r="D126" s="48" t="s">
        <v>85</v>
      </c>
      <c r="E126" s="49">
        <v>650000</v>
      </c>
      <c r="F126" s="50"/>
      <c r="G126" s="50"/>
      <c r="H126" s="28"/>
    </row>
    <row r="127" spans="3:8" x14ac:dyDescent="0.2">
      <c r="C127" s="48" t="s">
        <v>84</v>
      </c>
      <c r="D127" s="48" t="s">
        <v>85</v>
      </c>
      <c r="E127" s="49">
        <v>1000000</v>
      </c>
      <c r="F127" s="50"/>
      <c r="G127" s="50"/>
      <c r="H127" s="28"/>
    </row>
    <row r="128" spans="3:8" x14ac:dyDescent="0.2">
      <c r="C128" s="48" t="s">
        <v>87</v>
      </c>
      <c r="D128" s="48" t="s">
        <v>85</v>
      </c>
      <c r="E128" s="49">
        <v>1300000</v>
      </c>
      <c r="F128" s="50"/>
      <c r="G128" s="50"/>
      <c r="H128" s="28"/>
    </row>
    <row r="129" spans="3:8" x14ac:dyDescent="0.2">
      <c r="C129" s="48" t="s">
        <v>86</v>
      </c>
      <c r="D129" s="48" t="s">
        <v>85</v>
      </c>
      <c r="E129" s="49">
        <v>700000</v>
      </c>
      <c r="F129" s="50"/>
      <c r="G129" s="50"/>
      <c r="H129" s="28"/>
    </row>
    <row r="130" spans="3:8" x14ac:dyDescent="0.2">
      <c r="C130" s="48" t="s">
        <v>84</v>
      </c>
      <c r="D130" s="48" t="s">
        <v>85</v>
      </c>
      <c r="E130" s="49">
        <v>1000000</v>
      </c>
      <c r="F130" s="50"/>
      <c r="G130" s="50"/>
      <c r="H130" s="28"/>
    </row>
    <row r="131" spans="3:8" x14ac:dyDescent="0.2">
      <c r="C131" s="48" t="s">
        <v>87</v>
      </c>
      <c r="D131" s="48" t="s">
        <v>85</v>
      </c>
      <c r="E131" s="49">
        <v>1300000</v>
      </c>
      <c r="F131" s="50"/>
      <c r="G131" s="50"/>
      <c r="H131" s="28"/>
    </row>
    <row r="132" spans="3:8" x14ac:dyDescent="0.2">
      <c r="C132" s="48" t="s">
        <v>86</v>
      </c>
      <c r="D132" s="48" t="s">
        <v>85</v>
      </c>
      <c r="E132" s="49">
        <v>700000</v>
      </c>
      <c r="F132" s="50"/>
      <c r="G132" s="50"/>
      <c r="H132" s="28"/>
    </row>
    <row r="133" spans="3:8" x14ac:dyDescent="0.2">
      <c r="C133" s="48" t="s">
        <v>84</v>
      </c>
      <c r="D133" s="48" t="s">
        <v>85</v>
      </c>
      <c r="E133" s="49">
        <v>1000000</v>
      </c>
      <c r="F133" s="50"/>
      <c r="G133" s="50"/>
      <c r="H133" s="28"/>
    </row>
    <row r="134" spans="3:8" x14ac:dyDescent="0.2">
      <c r="C134" s="48" t="s">
        <v>87</v>
      </c>
      <c r="D134" s="48" t="s">
        <v>85</v>
      </c>
      <c r="E134" s="49">
        <v>1300000</v>
      </c>
      <c r="F134" s="50"/>
      <c r="G134" s="50"/>
      <c r="H134" s="28"/>
    </row>
    <row r="135" spans="3:8" x14ac:dyDescent="0.2">
      <c r="C135" s="48" t="s">
        <v>86</v>
      </c>
      <c r="D135" s="48" t="s">
        <v>85</v>
      </c>
      <c r="E135" s="49">
        <v>700000</v>
      </c>
      <c r="F135" s="50"/>
      <c r="G135" s="50"/>
      <c r="H135" s="28"/>
    </row>
    <row r="136" spans="3:8" x14ac:dyDescent="0.2">
      <c r="C136" s="48" t="s">
        <v>84</v>
      </c>
      <c r="D136" s="48" t="s">
        <v>85</v>
      </c>
      <c r="E136" s="49">
        <v>1000000</v>
      </c>
      <c r="F136" s="50"/>
      <c r="G136" s="50"/>
      <c r="H136" s="28"/>
    </row>
    <row r="137" spans="3:8" x14ac:dyDescent="0.2">
      <c r="C137" s="48" t="s">
        <v>87</v>
      </c>
      <c r="D137" s="48" t="s">
        <v>85</v>
      </c>
      <c r="E137" s="49">
        <v>1300000</v>
      </c>
      <c r="F137" s="50"/>
      <c r="G137" s="50"/>
      <c r="H137" s="28"/>
    </row>
    <row r="138" spans="3:8" x14ac:dyDescent="0.2">
      <c r="C138" s="48" t="s">
        <v>86</v>
      </c>
      <c r="D138" s="48" t="s">
        <v>85</v>
      </c>
      <c r="E138" s="49">
        <v>700000</v>
      </c>
      <c r="F138" s="50"/>
      <c r="G138" s="50"/>
      <c r="H138" s="28"/>
    </row>
    <row r="139" spans="3:8" x14ac:dyDescent="0.2">
      <c r="C139" s="48" t="s">
        <v>84</v>
      </c>
      <c r="D139" s="48" t="s">
        <v>85</v>
      </c>
      <c r="E139" s="49">
        <v>1000000</v>
      </c>
      <c r="F139" s="50"/>
      <c r="G139" s="50"/>
      <c r="H139" s="28"/>
    </row>
    <row r="140" spans="3:8" x14ac:dyDescent="0.2">
      <c r="C140" s="48" t="s">
        <v>87</v>
      </c>
      <c r="D140" s="48" t="s">
        <v>85</v>
      </c>
      <c r="E140" s="49">
        <v>1300000</v>
      </c>
      <c r="F140" s="50"/>
      <c r="G140" s="50"/>
      <c r="H140" s="28"/>
    </row>
    <row r="141" spans="3:8" x14ac:dyDescent="0.2">
      <c r="C141" s="48" t="s">
        <v>86</v>
      </c>
      <c r="D141" s="48" t="s">
        <v>85</v>
      </c>
      <c r="E141" s="49">
        <v>466666</v>
      </c>
      <c r="F141" s="50"/>
      <c r="G141" s="50"/>
      <c r="H141" s="28"/>
    </row>
    <row r="142" spans="3:8" x14ac:dyDescent="0.2">
      <c r="C142" s="48" t="s">
        <v>84</v>
      </c>
      <c r="D142" s="48" t="s">
        <v>85</v>
      </c>
      <c r="E142" s="49">
        <v>400000</v>
      </c>
      <c r="F142" s="50"/>
      <c r="G142" s="50"/>
      <c r="H142" s="28"/>
    </row>
    <row r="143" spans="3:8" x14ac:dyDescent="0.2">
      <c r="C143" s="48" t="s">
        <v>87</v>
      </c>
      <c r="D143" s="48" t="s">
        <v>85</v>
      </c>
      <c r="E143" s="49">
        <v>650000</v>
      </c>
      <c r="F143" s="50"/>
      <c r="G143" s="50"/>
      <c r="H143" s="28"/>
    </row>
    <row r="144" spans="3:8" x14ac:dyDescent="0.2">
      <c r="C144" s="48" t="s">
        <v>88</v>
      </c>
      <c r="D144" s="48" t="s">
        <v>89</v>
      </c>
      <c r="E144" s="49">
        <v>1600000</v>
      </c>
      <c r="F144" s="50"/>
      <c r="G144" s="50"/>
      <c r="H144" s="28"/>
    </row>
    <row r="145" spans="3:8" x14ac:dyDescent="0.2">
      <c r="C145" s="48" t="s">
        <v>90</v>
      </c>
      <c r="D145" s="48" t="s">
        <v>89</v>
      </c>
      <c r="E145" s="49">
        <v>1400000</v>
      </c>
      <c r="F145" s="50"/>
      <c r="G145" s="50"/>
      <c r="H145" s="28"/>
    </row>
    <row r="146" spans="3:8" x14ac:dyDescent="0.2">
      <c r="C146" s="48" t="s">
        <v>91</v>
      </c>
      <c r="D146" s="48" t="s">
        <v>89</v>
      </c>
      <c r="E146" s="49">
        <v>1700000</v>
      </c>
      <c r="F146" s="50"/>
      <c r="G146" s="50"/>
      <c r="H146" s="28"/>
    </row>
    <row r="147" spans="3:8" x14ac:dyDescent="0.2">
      <c r="C147" s="48" t="s">
        <v>91</v>
      </c>
      <c r="D147" s="48" t="s">
        <v>89</v>
      </c>
      <c r="E147" s="49">
        <v>1700000</v>
      </c>
      <c r="F147" s="50"/>
      <c r="G147" s="50"/>
      <c r="H147" s="28"/>
    </row>
    <row r="148" spans="3:8" x14ac:dyDescent="0.2">
      <c r="C148" s="48" t="s">
        <v>90</v>
      </c>
      <c r="D148" s="48" t="s">
        <v>89</v>
      </c>
      <c r="E148" s="49">
        <v>1400000</v>
      </c>
      <c r="F148" s="50"/>
      <c r="G148" s="50"/>
      <c r="H148" s="28"/>
    </row>
    <row r="149" spans="3:8" x14ac:dyDescent="0.2">
      <c r="C149" s="48" t="s">
        <v>88</v>
      </c>
      <c r="D149" s="48" t="s">
        <v>89</v>
      </c>
      <c r="E149" s="49">
        <v>1600000</v>
      </c>
      <c r="F149" s="50"/>
      <c r="G149" s="50"/>
      <c r="H149" s="28"/>
    </row>
    <row r="150" spans="3:8" x14ac:dyDescent="0.2">
      <c r="C150" s="48" t="s">
        <v>91</v>
      </c>
      <c r="D150" s="48" t="s">
        <v>89</v>
      </c>
      <c r="E150" s="49">
        <v>1700000</v>
      </c>
      <c r="F150" s="50"/>
      <c r="G150" s="50"/>
      <c r="H150" s="28"/>
    </row>
    <row r="151" spans="3:8" x14ac:dyDescent="0.2">
      <c r="C151" s="48" t="s">
        <v>90</v>
      </c>
      <c r="D151" s="48" t="s">
        <v>89</v>
      </c>
      <c r="E151" s="49">
        <v>1400000</v>
      </c>
      <c r="F151" s="50"/>
      <c r="G151" s="50"/>
      <c r="H151" s="28"/>
    </row>
    <row r="152" spans="3:8" x14ac:dyDescent="0.2">
      <c r="C152" s="48" t="s">
        <v>88</v>
      </c>
      <c r="D152" s="48" t="s">
        <v>89</v>
      </c>
      <c r="E152" s="49">
        <v>1600000</v>
      </c>
      <c r="F152" s="50"/>
      <c r="G152" s="50"/>
      <c r="H152" s="28"/>
    </row>
    <row r="153" spans="3:8" x14ac:dyDescent="0.2">
      <c r="C153" s="48" t="s">
        <v>91</v>
      </c>
      <c r="D153" s="48" t="s">
        <v>89</v>
      </c>
      <c r="E153" s="49">
        <v>1700000</v>
      </c>
      <c r="F153" s="50"/>
      <c r="G153" s="50"/>
      <c r="H153" s="28"/>
    </row>
    <row r="154" spans="3:8" x14ac:dyDescent="0.2">
      <c r="C154" s="48" t="s">
        <v>88</v>
      </c>
      <c r="D154" s="48" t="s">
        <v>89</v>
      </c>
      <c r="E154" s="49">
        <v>1600000</v>
      </c>
      <c r="F154" s="50"/>
      <c r="G154" s="50"/>
      <c r="H154" s="28"/>
    </row>
    <row r="155" spans="3:8" x14ac:dyDescent="0.2">
      <c r="C155" s="48" t="s">
        <v>90</v>
      </c>
      <c r="D155" s="48" t="s">
        <v>89</v>
      </c>
      <c r="E155" s="49">
        <v>1400000</v>
      </c>
      <c r="F155" s="50"/>
      <c r="G155" s="50"/>
      <c r="H155" s="28"/>
    </row>
    <row r="156" spans="3:8" x14ac:dyDescent="0.2">
      <c r="C156" s="48" t="s">
        <v>91</v>
      </c>
      <c r="D156" s="48" t="s">
        <v>89</v>
      </c>
      <c r="E156" s="49">
        <v>1700000</v>
      </c>
      <c r="F156" s="50"/>
      <c r="G156" s="50"/>
      <c r="H156" s="28"/>
    </row>
    <row r="157" spans="3:8" x14ac:dyDescent="0.2">
      <c r="C157" s="48" t="s">
        <v>90</v>
      </c>
      <c r="D157" s="48" t="s">
        <v>89</v>
      </c>
      <c r="E157" s="49">
        <v>1400000</v>
      </c>
      <c r="F157" s="50"/>
      <c r="G157" s="50"/>
      <c r="H157" s="28"/>
    </row>
    <row r="158" spans="3:8" x14ac:dyDescent="0.2">
      <c r="C158" s="48" t="s">
        <v>88</v>
      </c>
      <c r="D158" s="48" t="s">
        <v>89</v>
      </c>
      <c r="E158" s="49">
        <v>1600000</v>
      </c>
      <c r="F158" s="50"/>
      <c r="G158" s="50"/>
      <c r="H158" s="28"/>
    </row>
    <row r="159" spans="3:8" x14ac:dyDescent="0.2">
      <c r="C159" s="48" t="s">
        <v>91</v>
      </c>
      <c r="D159" s="48" t="s">
        <v>89</v>
      </c>
      <c r="E159" s="49">
        <v>1700000</v>
      </c>
      <c r="F159" s="50"/>
      <c r="G159" s="50"/>
      <c r="H159" s="28"/>
    </row>
    <row r="160" spans="3:8" x14ac:dyDescent="0.2">
      <c r="C160" s="48" t="s">
        <v>90</v>
      </c>
      <c r="D160" s="48" t="s">
        <v>89</v>
      </c>
      <c r="E160" s="49">
        <v>1400000</v>
      </c>
      <c r="F160" s="50"/>
      <c r="G160" s="50"/>
      <c r="H160" s="28"/>
    </row>
    <row r="161" spans="3:8" x14ac:dyDescent="0.2">
      <c r="C161" s="48" t="s">
        <v>88</v>
      </c>
      <c r="D161" s="48" t="s">
        <v>89</v>
      </c>
      <c r="E161" s="49">
        <v>1600000</v>
      </c>
      <c r="F161" s="50"/>
      <c r="G161" s="50"/>
      <c r="H161" s="28"/>
    </row>
    <row r="162" spans="3:8" x14ac:dyDescent="0.2">
      <c r="C162" s="48" t="s">
        <v>92</v>
      </c>
      <c r="D162" s="48" t="s">
        <v>93</v>
      </c>
      <c r="E162" s="49">
        <v>1000000</v>
      </c>
      <c r="F162" s="50"/>
      <c r="G162" s="50"/>
      <c r="H162" s="28"/>
    </row>
    <row r="163" spans="3:8" x14ac:dyDescent="0.2">
      <c r="C163" s="48" t="s">
        <v>94</v>
      </c>
      <c r="D163" s="48" t="s">
        <v>93</v>
      </c>
      <c r="E163" s="49">
        <v>1000000</v>
      </c>
      <c r="F163" s="50"/>
      <c r="G163" s="50"/>
      <c r="H163" s="28"/>
    </row>
    <row r="164" spans="3:8" x14ac:dyDescent="0.2">
      <c r="C164" s="48" t="s">
        <v>95</v>
      </c>
      <c r="D164" s="48" t="s">
        <v>93</v>
      </c>
      <c r="E164" s="49">
        <v>1200000</v>
      </c>
      <c r="F164" s="50"/>
      <c r="G164" s="50"/>
      <c r="H164" s="28"/>
    </row>
    <row r="165" spans="3:8" x14ac:dyDescent="0.2">
      <c r="C165" s="48" t="s">
        <v>94</v>
      </c>
      <c r="D165" s="48" t="s">
        <v>93</v>
      </c>
      <c r="E165" s="49">
        <v>1000000</v>
      </c>
      <c r="F165" s="50"/>
      <c r="G165" s="50"/>
      <c r="H165" s="28"/>
    </row>
    <row r="166" spans="3:8" x14ac:dyDescent="0.2">
      <c r="C166" s="48" t="s">
        <v>92</v>
      </c>
      <c r="D166" s="48" t="s">
        <v>93</v>
      </c>
      <c r="E166" s="49">
        <v>1000000</v>
      </c>
      <c r="F166" s="50"/>
      <c r="G166" s="50"/>
      <c r="H166" s="28"/>
    </row>
    <row r="167" spans="3:8" x14ac:dyDescent="0.2">
      <c r="C167" s="48" t="s">
        <v>92</v>
      </c>
      <c r="D167" s="48" t="s">
        <v>93</v>
      </c>
      <c r="E167" s="49">
        <v>1000000</v>
      </c>
      <c r="F167" s="50"/>
      <c r="G167" s="50"/>
      <c r="H167" s="28"/>
    </row>
    <row r="168" spans="3:8" x14ac:dyDescent="0.2">
      <c r="C168" s="48" t="s">
        <v>92</v>
      </c>
      <c r="D168" s="48" t="s">
        <v>93</v>
      </c>
      <c r="E168" s="49">
        <v>1000000</v>
      </c>
      <c r="F168" s="50"/>
      <c r="G168" s="50"/>
      <c r="H168" s="28"/>
    </row>
    <row r="169" spans="3:8" x14ac:dyDescent="0.2">
      <c r="C169" s="48" t="s">
        <v>94</v>
      </c>
      <c r="D169" s="48" t="s">
        <v>93</v>
      </c>
      <c r="E169" s="49">
        <v>1000000</v>
      </c>
      <c r="F169" s="50"/>
      <c r="G169" s="50"/>
      <c r="H169" s="28"/>
    </row>
    <row r="170" spans="3:8" x14ac:dyDescent="0.2">
      <c r="C170" s="48" t="s">
        <v>95</v>
      </c>
      <c r="D170" s="48" t="s">
        <v>93</v>
      </c>
      <c r="E170" s="49">
        <v>1200000</v>
      </c>
      <c r="F170" s="50"/>
      <c r="G170" s="50"/>
      <c r="H170" s="28"/>
    </row>
    <row r="171" spans="3:8" x14ac:dyDescent="0.2">
      <c r="C171" s="48" t="s">
        <v>92</v>
      </c>
      <c r="D171" s="48" t="s">
        <v>93</v>
      </c>
      <c r="E171" s="49">
        <v>1000000</v>
      </c>
      <c r="F171" s="50"/>
      <c r="G171" s="50"/>
      <c r="H171" s="28"/>
    </row>
    <row r="172" spans="3:8" x14ac:dyDescent="0.2">
      <c r="C172" s="48" t="s">
        <v>94</v>
      </c>
      <c r="D172" s="48" t="s">
        <v>93</v>
      </c>
      <c r="E172" s="49">
        <v>1000000</v>
      </c>
      <c r="F172" s="50"/>
      <c r="G172" s="50"/>
      <c r="H172" s="28"/>
    </row>
    <row r="173" spans="3:8" x14ac:dyDescent="0.2">
      <c r="C173" s="48" t="s">
        <v>92</v>
      </c>
      <c r="D173" s="48" t="s">
        <v>93</v>
      </c>
      <c r="E173" s="49">
        <v>1000000</v>
      </c>
      <c r="F173" s="50"/>
      <c r="G173" s="50"/>
      <c r="H173" s="28"/>
    </row>
    <row r="174" spans="3:8" x14ac:dyDescent="0.2">
      <c r="C174" s="48" t="s">
        <v>94</v>
      </c>
      <c r="D174" s="48" t="s">
        <v>93</v>
      </c>
      <c r="E174" s="49">
        <v>1000000</v>
      </c>
      <c r="F174" s="50"/>
      <c r="G174" s="50"/>
      <c r="H174" s="28"/>
    </row>
    <row r="175" spans="3:8" x14ac:dyDescent="0.2">
      <c r="C175" s="48" t="s">
        <v>96</v>
      </c>
      <c r="D175" s="48" t="s">
        <v>93</v>
      </c>
      <c r="E175" s="49">
        <v>1020000</v>
      </c>
      <c r="F175" s="50"/>
      <c r="G175" s="50"/>
      <c r="H175" s="28"/>
    </row>
    <row r="176" spans="3:8" x14ac:dyDescent="0.2">
      <c r="C176" s="48" t="s">
        <v>92</v>
      </c>
      <c r="D176" s="48" t="s">
        <v>93</v>
      </c>
      <c r="E176" s="49">
        <v>1000000</v>
      </c>
      <c r="F176" s="50"/>
      <c r="G176" s="50"/>
      <c r="H176" s="28"/>
    </row>
    <row r="177" spans="3:8" x14ac:dyDescent="0.2">
      <c r="C177" s="48" t="s">
        <v>94</v>
      </c>
      <c r="D177" s="48" t="s">
        <v>93</v>
      </c>
      <c r="E177" s="49">
        <v>1000000</v>
      </c>
      <c r="F177" s="50"/>
      <c r="G177" s="50"/>
      <c r="H177" s="28"/>
    </row>
    <row r="178" spans="3:8" x14ac:dyDescent="0.2">
      <c r="C178" s="48" t="s">
        <v>95</v>
      </c>
      <c r="D178" s="48" t="s">
        <v>93</v>
      </c>
      <c r="E178" s="49">
        <v>1200000</v>
      </c>
      <c r="F178" s="50"/>
      <c r="G178" s="50"/>
      <c r="H178" s="28"/>
    </row>
    <row r="179" spans="3:8" x14ac:dyDescent="0.2">
      <c r="C179" s="48" t="s">
        <v>92</v>
      </c>
      <c r="D179" s="48" t="s">
        <v>93</v>
      </c>
      <c r="E179" s="49">
        <v>1000000</v>
      </c>
      <c r="F179" s="50"/>
      <c r="G179" s="50"/>
      <c r="H179" s="28"/>
    </row>
    <row r="180" spans="3:8" x14ac:dyDescent="0.2">
      <c r="C180" s="48" t="s">
        <v>94</v>
      </c>
      <c r="D180" s="48" t="s">
        <v>93</v>
      </c>
      <c r="E180" s="49">
        <v>1000000</v>
      </c>
      <c r="F180" s="50"/>
      <c r="G180" s="50"/>
      <c r="H180" s="28"/>
    </row>
    <row r="181" spans="3:8" x14ac:dyDescent="0.2">
      <c r="C181" s="48" t="s">
        <v>95</v>
      </c>
      <c r="D181" s="48" t="s">
        <v>93</v>
      </c>
      <c r="E181" s="49">
        <v>1200000</v>
      </c>
      <c r="F181" s="50"/>
      <c r="G181" s="50"/>
      <c r="H181" s="28"/>
    </row>
    <row r="182" spans="3:8" x14ac:dyDescent="0.2">
      <c r="C182" s="48" t="s">
        <v>97</v>
      </c>
      <c r="D182" s="48" t="s">
        <v>98</v>
      </c>
      <c r="E182" s="49">
        <v>749988</v>
      </c>
      <c r="F182" s="50"/>
      <c r="G182" s="50"/>
      <c r="H182" s="28"/>
    </row>
    <row r="183" spans="3:8" x14ac:dyDescent="0.2">
      <c r="C183" s="48" t="s">
        <v>97</v>
      </c>
      <c r="D183" s="48" t="s">
        <v>98</v>
      </c>
      <c r="E183" s="49">
        <v>1250000</v>
      </c>
      <c r="F183" s="50"/>
      <c r="G183" s="50"/>
      <c r="H183" s="28"/>
    </row>
    <row r="184" spans="3:8" x14ac:dyDescent="0.2">
      <c r="C184" s="48" t="s">
        <v>97</v>
      </c>
      <c r="D184" s="48" t="s">
        <v>98</v>
      </c>
      <c r="E184" s="49">
        <v>1250000</v>
      </c>
      <c r="F184" s="50"/>
      <c r="G184" s="50"/>
      <c r="H184" s="28"/>
    </row>
    <row r="185" spans="3:8" x14ac:dyDescent="0.2">
      <c r="C185" s="48" t="s">
        <v>97</v>
      </c>
      <c r="D185" s="48" t="s">
        <v>98</v>
      </c>
      <c r="E185" s="49">
        <v>1250000</v>
      </c>
      <c r="F185" s="50"/>
      <c r="G185" s="50"/>
      <c r="H185" s="28"/>
    </row>
    <row r="186" spans="3:8" x14ac:dyDescent="0.2">
      <c r="C186" s="48" t="s">
        <v>99</v>
      </c>
      <c r="D186" s="48" t="s">
        <v>98</v>
      </c>
      <c r="E186" s="49">
        <v>708335</v>
      </c>
      <c r="F186" s="50"/>
      <c r="G186" s="50"/>
      <c r="H186" s="28"/>
    </row>
    <row r="187" spans="3:8" x14ac:dyDescent="0.2">
      <c r="C187" s="48" t="s">
        <v>99</v>
      </c>
      <c r="D187" s="48" t="s">
        <v>98</v>
      </c>
      <c r="E187" s="49">
        <v>708325</v>
      </c>
      <c r="F187" s="50"/>
      <c r="G187" s="50"/>
      <c r="H187" s="28"/>
    </row>
    <row r="188" spans="3:8" x14ac:dyDescent="0.2">
      <c r="C188" s="48" t="s">
        <v>100</v>
      </c>
      <c r="D188" s="48" t="s">
        <v>101</v>
      </c>
      <c r="E188" s="49">
        <v>906000</v>
      </c>
      <c r="F188" s="50">
        <v>0</v>
      </c>
      <c r="G188" s="50">
        <v>99968</v>
      </c>
      <c r="H188" s="28"/>
    </row>
    <row r="189" spans="3:8" x14ac:dyDescent="0.2">
      <c r="C189" s="48" t="s">
        <v>100</v>
      </c>
      <c r="D189" s="48" t="s">
        <v>101</v>
      </c>
      <c r="E189" s="49">
        <v>1600000</v>
      </c>
      <c r="F189" s="50">
        <v>0</v>
      </c>
      <c r="G189" s="50">
        <v>99968</v>
      </c>
      <c r="H189" s="28"/>
    </row>
    <row r="190" spans="3:8" x14ac:dyDescent="0.2">
      <c r="C190" s="48" t="s">
        <v>100</v>
      </c>
      <c r="D190" s="48" t="s">
        <v>101</v>
      </c>
      <c r="E190" s="49">
        <v>1600000</v>
      </c>
      <c r="F190" s="50">
        <v>0</v>
      </c>
      <c r="G190" s="50">
        <v>99968</v>
      </c>
      <c r="H190" s="28"/>
    </row>
    <row r="191" spans="3:8" x14ac:dyDescent="0.2">
      <c r="C191" s="48" t="s">
        <v>100</v>
      </c>
      <c r="D191" s="48" t="s">
        <v>101</v>
      </c>
      <c r="E191" s="49">
        <v>1600000</v>
      </c>
      <c r="F191" s="50">
        <v>0</v>
      </c>
      <c r="G191" s="50">
        <v>99968</v>
      </c>
      <c r="H191" s="28"/>
    </row>
    <row r="192" spans="3:8" x14ac:dyDescent="0.2">
      <c r="C192" s="48" t="s">
        <v>102</v>
      </c>
      <c r="D192" s="48" t="s">
        <v>101</v>
      </c>
      <c r="E192" s="49">
        <v>1600000</v>
      </c>
      <c r="F192" s="50">
        <v>5263</v>
      </c>
      <c r="G192" s="50"/>
      <c r="H192" s="28"/>
    </row>
    <row r="193" spans="3:8" x14ac:dyDescent="0.2">
      <c r="C193" s="48" t="s">
        <v>100</v>
      </c>
      <c r="D193" s="48" t="s">
        <v>101</v>
      </c>
      <c r="E193" s="49">
        <v>1600000</v>
      </c>
      <c r="F193" s="50">
        <v>0</v>
      </c>
      <c r="G193" s="50">
        <v>99968</v>
      </c>
      <c r="H193" s="28"/>
    </row>
    <row r="194" spans="3:8" x14ac:dyDescent="0.2">
      <c r="C194" s="48" t="s">
        <v>102</v>
      </c>
      <c r="D194" s="48" t="s">
        <v>101</v>
      </c>
      <c r="E194" s="49">
        <v>1600000</v>
      </c>
      <c r="F194" s="50">
        <v>5263</v>
      </c>
      <c r="G194" s="50"/>
      <c r="H194" s="28"/>
    </row>
    <row r="195" spans="3:8" x14ac:dyDescent="0.2">
      <c r="C195" s="48" t="s">
        <v>103</v>
      </c>
      <c r="D195" s="48" t="s">
        <v>104</v>
      </c>
      <c r="E195" s="49">
        <v>1400000</v>
      </c>
      <c r="F195" s="50">
        <v>12121</v>
      </c>
      <c r="G195" s="50">
        <v>117869</v>
      </c>
      <c r="H195" s="28"/>
    </row>
    <row r="196" spans="3:8" x14ac:dyDescent="0.2">
      <c r="C196" s="48" t="s">
        <v>103</v>
      </c>
      <c r="D196" s="48" t="s">
        <v>104</v>
      </c>
      <c r="E196" s="49">
        <v>1400000</v>
      </c>
      <c r="F196" s="50">
        <v>12121</v>
      </c>
      <c r="G196" s="50">
        <v>117869</v>
      </c>
      <c r="H196" s="28"/>
    </row>
    <row r="197" spans="3:8" x14ac:dyDescent="0.2">
      <c r="C197" s="48" t="s">
        <v>103</v>
      </c>
      <c r="D197" s="48" t="s">
        <v>104</v>
      </c>
      <c r="E197" s="49">
        <v>1400000</v>
      </c>
      <c r="F197" s="50">
        <v>12121</v>
      </c>
      <c r="G197" s="50">
        <v>117869</v>
      </c>
      <c r="H197" s="28"/>
    </row>
    <row r="198" spans="3:8" x14ac:dyDescent="0.2">
      <c r="C198" s="48" t="s">
        <v>103</v>
      </c>
      <c r="D198" s="48" t="s">
        <v>104</v>
      </c>
      <c r="E198" s="49">
        <v>1400000</v>
      </c>
      <c r="F198" s="50">
        <v>12121</v>
      </c>
      <c r="G198" s="50">
        <v>117869</v>
      </c>
      <c r="H198" s="28"/>
    </row>
    <row r="199" spans="3:8" x14ac:dyDescent="0.2">
      <c r="C199" s="48" t="s">
        <v>103</v>
      </c>
      <c r="D199" s="48" t="s">
        <v>104</v>
      </c>
      <c r="E199" s="49">
        <v>1400000</v>
      </c>
      <c r="F199" s="50">
        <v>5937</v>
      </c>
      <c r="G199" s="50">
        <v>5937</v>
      </c>
      <c r="H199" s="28"/>
    </row>
    <row r="200" spans="3:8" x14ac:dyDescent="0.2">
      <c r="C200" s="48" t="s">
        <v>105</v>
      </c>
      <c r="D200" s="48" t="s">
        <v>106</v>
      </c>
      <c r="E200" s="49">
        <v>750000</v>
      </c>
      <c r="F200" s="50"/>
      <c r="G200" s="50"/>
      <c r="H200" s="28"/>
    </row>
    <row r="201" spans="3:8" x14ac:dyDescent="0.2">
      <c r="C201" s="48" t="s">
        <v>105</v>
      </c>
      <c r="D201" s="48" t="s">
        <v>106</v>
      </c>
      <c r="E201" s="49">
        <v>1500000</v>
      </c>
      <c r="F201" s="50"/>
      <c r="G201" s="50"/>
      <c r="H201" s="28"/>
    </row>
    <row r="202" spans="3:8" x14ac:dyDescent="0.2">
      <c r="C202" s="48" t="s">
        <v>107</v>
      </c>
      <c r="D202" s="48" t="s">
        <v>106</v>
      </c>
      <c r="E202" s="49">
        <v>750000</v>
      </c>
      <c r="F202" s="50"/>
      <c r="G202" s="50"/>
      <c r="H202" s="28"/>
    </row>
    <row r="203" spans="3:8" x14ac:dyDescent="0.2">
      <c r="C203" s="48" t="s">
        <v>107</v>
      </c>
      <c r="D203" s="48" t="s">
        <v>106</v>
      </c>
      <c r="E203" s="49">
        <v>1500000</v>
      </c>
      <c r="F203" s="50"/>
      <c r="G203" s="50"/>
      <c r="H203" s="28"/>
    </row>
    <row r="204" spans="3:8" x14ac:dyDescent="0.2">
      <c r="C204" s="48" t="s">
        <v>108</v>
      </c>
      <c r="D204" s="48" t="s">
        <v>106</v>
      </c>
      <c r="E204" s="49">
        <v>1500000</v>
      </c>
      <c r="F204" s="50"/>
      <c r="G204" s="50"/>
      <c r="H204" s="28"/>
    </row>
    <row r="205" spans="3:8" x14ac:dyDescent="0.2">
      <c r="C205" s="48" t="s">
        <v>108</v>
      </c>
      <c r="D205" s="48" t="s">
        <v>106</v>
      </c>
      <c r="E205" s="49">
        <v>1500000</v>
      </c>
      <c r="F205" s="50"/>
      <c r="G205" s="50"/>
      <c r="H205" s="28"/>
    </row>
    <row r="206" spans="3:8" x14ac:dyDescent="0.2">
      <c r="C206" s="48" t="s">
        <v>107</v>
      </c>
      <c r="D206" s="48" t="s">
        <v>106</v>
      </c>
      <c r="E206" s="49">
        <v>1500000</v>
      </c>
      <c r="F206" s="50"/>
      <c r="G206" s="50"/>
      <c r="H206" s="28"/>
    </row>
    <row r="207" spans="3:8" x14ac:dyDescent="0.2">
      <c r="C207" s="48" t="s">
        <v>105</v>
      </c>
      <c r="D207" s="48" t="s">
        <v>106</v>
      </c>
      <c r="E207" s="49">
        <v>1500000</v>
      </c>
      <c r="F207" s="50"/>
      <c r="G207" s="50"/>
      <c r="H207" s="28"/>
    </row>
    <row r="208" spans="3:8" x14ac:dyDescent="0.2">
      <c r="C208" s="48" t="s">
        <v>108</v>
      </c>
      <c r="D208" s="48" t="s">
        <v>106</v>
      </c>
      <c r="E208" s="49">
        <v>1500000</v>
      </c>
      <c r="F208" s="50"/>
      <c r="G208" s="50"/>
      <c r="H208" s="28"/>
    </row>
    <row r="209" spans="3:8" x14ac:dyDescent="0.2">
      <c r="C209" s="48" t="s">
        <v>107</v>
      </c>
      <c r="D209" s="48" t="s">
        <v>106</v>
      </c>
      <c r="E209" s="49">
        <v>1500000</v>
      </c>
      <c r="F209" s="50"/>
      <c r="G209" s="50"/>
      <c r="H209" s="28"/>
    </row>
    <row r="210" spans="3:8" x14ac:dyDescent="0.2">
      <c r="C210" s="48" t="s">
        <v>105</v>
      </c>
      <c r="D210" s="48" t="s">
        <v>106</v>
      </c>
      <c r="E210" s="49">
        <v>1500000</v>
      </c>
      <c r="F210" s="50"/>
      <c r="G210" s="50"/>
      <c r="H210" s="28"/>
    </row>
    <row r="211" spans="3:8" x14ac:dyDescent="0.2">
      <c r="C211" s="48" t="s">
        <v>108</v>
      </c>
      <c r="D211" s="48" t="s">
        <v>106</v>
      </c>
      <c r="E211" s="49">
        <v>1500000</v>
      </c>
      <c r="F211" s="50"/>
      <c r="G211" s="50"/>
      <c r="H211" s="28"/>
    </row>
    <row r="212" spans="3:8" x14ac:dyDescent="0.2">
      <c r="C212" s="48" t="s">
        <v>107</v>
      </c>
      <c r="D212" s="48" t="s">
        <v>106</v>
      </c>
      <c r="E212" s="49">
        <v>1500000</v>
      </c>
      <c r="F212" s="50"/>
      <c r="G212" s="50"/>
      <c r="H212" s="28"/>
    </row>
    <row r="213" spans="3:8" x14ac:dyDescent="0.2">
      <c r="C213" s="48" t="s">
        <v>105</v>
      </c>
      <c r="D213" s="48" t="s">
        <v>106</v>
      </c>
      <c r="E213" s="49">
        <v>1500000</v>
      </c>
      <c r="F213" s="50"/>
      <c r="G213" s="50"/>
      <c r="H213" s="28"/>
    </row>
    <row r="214" spans="3:8" x14ac:dyDescent="0.2">
      <c r="C214" s="48" t="s">
        <v>108</v>
      </c>
      <c r="D214" s="48" t="s">
        <v>106</v>
      </c>
      <c r="E214" s="49">
        <v>1500000</v>
      </c>
      <c r="F214" s="50"/>
      <c r="G214" s="50"/>
      <c r="H214" s="28"/>
    </row>
    <row r="215" spans="3:8" x14ac:dyDescent="0.2">
      <c r="C215" s="48" t="s">
        <v>107</v>
      </c>
      <c r="D215" s="48" t="s">
        <v>106</v>
      </c>
      <c r="E215" s="49">
        <v>1500000</v>
      </c>
      <c r="F215" s="50"/>
      <c r="G215" s="50"/>
      <c r="H215" s="28"/>
    </row>
    <row r="216" spans="3:8" x14ac:dyDescent="0.2">
      <c r="C216" s="48" t="s">
        <v>105</v>
      </c>
      <c r="D216" s="48" t="s">
        <v>106</v>
      </c>
      <c r="E216" s="49">
        <v>1500000</v>
      </c>
      <c r="F216" s="50"/>
      <c r="G216" s="50"/>
      <c r="H216" s="28"/>
    </row>
    <row r="217" spans="3:8" x14ac:dyDescent="0.2">
      <c r="C217" s="48" t="s">
        <v>109</v>
      </c>
      <c r="D217" s="48" t="s">
        <v>110</v>
      </c>
      <c r="E217" s="49">
        <v>19800000</v>
      </c>
      <c r="F217" s="50"/>
      <c r="G217" s="50"/>
      <c r="H217" s="28"/>
    </row>
    <row r="218" spans="3:8" x14ac:dyDescent="0.2">
      <c r="C218" s="48" t="s">
        <v>111</v>
      </c>
      <c r="D218" s="48" t="s">
        <v>112</v>
      </c>
      <c r="E218" s="49">
        <v>1700000</v>
      </c>
      <c r="F218" s="50"/>
      <c r="G218" s="50"/>
      <c r="H218" s="28"/>
    </row>
    <row r="219" spans="3:8" x14ac:dyDescent="0.2">
      <c r="C219" s="48" t="s">
        <v>113</v>
      </c>
      <c r="D219" s="48" t="s">
        <v>112</v>
      </c>
      <c r="E219" s="49">
        <v>1500000</v>
      </c>
      <c r="F219" s="50"/>
      <c r="G219" s="50"/>
      <c r="H219" s="28"/>
    </row>
    <row r="220" spans="3:8" x14ac:dyDescent="0.2">
      <c r="C220" s="48" t="s">
        <v>114</v>
      </c>
      <c r="D220" s="48" t="s">
        <v>112</v>
      </c>
      <c r="E220" s="49">
        <v>950000</v>
      </c>
      <c r="F220" s="50"/>
      <c r="G220" s="50"/>
      <c r="H220" s="28"/>
    </row>
    <row r="221" spans="3:8" x14ac:dyDescent="0.2">
      <c r="C221" s="48" t="s">
        <v>115</v>
      </c>
      <c r="D221" s="48" t="s">
        <v>112</v>
      </c>
      <c r="E221" s="49">
        <v>900000</v>
      </c>
      <c r="F221" s="50"/>
      <c r="G221" s="50"/>
      <c r="H221" s="28"/>
    </row>
    <row r="222" spans="3:8" x14ac:dyDescent="0.2">
      <c r="C222" s="48" t="s">
        <v>116</v>
      </c>
      <c r="D222" s="48" t="s">
        <v>112</v>
      </c>
      <c r="E222" s="49">
        <v>600000</v>
      </c>
      <c r="F222" s="50"/>
      <c r="G222" s="50"/>
      <c r="H222" s="28"/>
    </row>
    <row r="223" spans="3:8" x14ac:dyDescent="0.2">
      <c r="C223" s="48" t="s">
        <v>111</v>
      </c>
      <c r="D223" s="48" t="s">
        <v>112</v>
      </c>
      <c r="E223" s="49">
        <v>1700000</v>
      </c>
      <c r="F223" s="50"/>
      <c r="G223" s="50"/>
      <c r="H223" s="28"/>
    </row>
    <row r="224" spans="3:8" x14ac:dyDescent="0.2">
      <c r="C224" s="48" t="s">
        <v>113</v>
      </c>
      <c r="D224" s="48" t="s">
        <v>112</v>
      </c>
      <c r="E224" s="49">
        <v>1500000</v>
      </c>
      <c r="F224" s="50"/>
      <c r="G224" s="50"/>
      <c r="H224" s="28"/>
    </row>
    <row r="225" spans="3:8" x14ac:dyDescent="0.2">
      <c r="C225" s="48" t="s">
        <v>114</v>
      </c>
      <c r="D225" s="48" t="s">
        <v>112</v>
      </c>
      <c r="E225" s="49">
        <v>950000</v>
      </c>
      <c r="F225" s="50"/>
      <c r="G225" s="50"/>
      <c r="H225" s="28"/>
    </row>
    <row r="226" spans="3:8" x14ac:dyDescent="0.2">
      <c r="C226" s="48" t="s">
        <v>115</v>
      </c>
      <c r="D226" s="48" t="s">
        <v>112</v>
      </c>
      <c r="E226" s="49">
        <v>900000</v>
      </c>
      <c r="F226" s="50"/>
      <c r="G226" s="50"/>
      <c r="H226" s="28"/>
    </row>
    <row r="227" spans="3:8" x14ac:dyDescent="0.2">
      <c r="C227" s="48" t="s">
        <v>116</v>
      </c>
      <c r="D227" s="48" t="s">
        <v>112</v>
      </c>
      <c r="E227" s="49">
        <v>600000</v>
      </c>
      <c r="F227" s="50"/>
      <c r="G227" s="50"/>
      <c r="H227" s="28"/>
    </row>
    <row r="228" spans="3:8" x14ac:dyDescent="0.2">
      <c r="C228" s="48" t="s">
        <v>111</v>
      </c>
      <c r="D228" s="48" t="s">
        <v>112</v>
      </c>
      <c r="E228" s="49">
        <v>1700000</v>
      </c>
      <c r="F228" s="50"/>
      <c r="G228" s="50"/>
      <c r="H228" s="28"/>
    </row>
    <row r="229" spans="3:8" x14ac:dyDescent="0.2">
      <c r="C229" s="48" t="s">
        <v>113</v>
      </c>
      <c r="D229" s="48" t="s">
        <v>112</v>
      </c>
      <c r="E229" s="49">
        <v>1500000</v>
      </c>
      <c r="F229" s="50"/>
      <c r="G229" s="50"/>
      <c r="H229" s="28"/>
    </row>
    <row r="230" spans="3:8" x14ac:dyDescent="0.2">
      <c r="C230" s="48" t="s">
        <v>114</v>
      </c>
      <c r="D230" s="48" t="s">
        <v>112</v>
      </c>
      <c r="E230" s="49">
        <v>950000</v>
      </c>
      <c r="F230" s="50"/>
      <c r="G230" s="50"/>
      <c r="H230" s="28"/>
    </row>
    <row r="231" spans="3:8" x14ac:dyDescent="0.2">
      <c r="C231" s="48" t="s">
        <v>115</v>
      </c>
      <c r="D231" s="48" t="s">
        <v>112</v>
      </c>
      <c r="E231" s="49">
        <v>900000</v>
      </c>
      <c r="F231" s="50"/>
      <c r="G231" s="50"/>
      <c r="H231" s="28"/>
    </row>
    <row r="232" spans="3:8" x14ac:dyDescent="0.2">
      <c r="C232" s="48" t="s">
        <v>116</v>
      </c>
      <c r="D232" s="48" t="s">
        <v>112</v>
      </c>
      <c r="E232" s="49">
        <v>600000</v>
      </c>
      <c r="F232" s="50"/>
      <c r="G232" s="50"/>
      <c r="H232" s="28"/>
    </row>
    <row r="233" spans="3:8" x14ac:dyDescent="0.2">
      <c r="C233" s="48" t="s">
        <v>111</v>
      </c>
      <c r="D233" s="48" t="s">
        <v>112</v>
      </c>
      <c r="E233" s="49">
        <v>1700000</v>
      </c>
      <c r="F233" s="50"/>
      <c r="G233" s="50"/>
      <c r="H233" s="28"/>
    </row>
    <row r="234" spans="3:8" x14ac:dyDescent="0.2">
      <c r="C234" s="48" t="s">
        <v>113</v>
      </c>
      <c r="D234" s="48" t="s">
        <v>112</v>
      </c>
      <c r="E234" s="49">
        <v>1500000</v>
      </c>
      <c r="F234" s="50"/>
      <c r="G234" s="50"/>
      <c r="H234" s="28"/>
    </row>
    <row r="235" spans="3:8" x14ac:dyDescent="0.2">
      <c r="C235" s="48" t="s">
        <v>114</v>
      </c>
      <c r="D235" s="48" t="s">
        <v>112</v>
      </c>
      <c r="E235" s="49">
        <v>950000</v>
      </c>
      <c r="F235" s="50"/>
      <c r="G235" s="50"/>
      <c r="H235" s="28"/>
    </row>
    <row r="236" spans="3:8" x14ac:dyDescent="0.2">
      <c r="C236" s="48" t="s">
        <v>115</v>
      </c>
      <c r="D236" s="48" t="s">
        <v>112</v>
      </c>
      <c r="E236" s="49">
        <v>900000</v>
      </c>
      <c r="F236" s="50"/>
      <c r="G236" s="50"/>
      <c r="H236" s="28"/>
    </row>
    <row r="237" spans="3:8" x14ac:dyDescent="0.2">
      <c r="C237" s="48" t="s">
        <v>116</v>
      </c>
      <c r="D237" s="48" t="s">
        <v>112</v>
      </c>
      <c r="E237" s="49">
        <v>600000</v>
      </c>
      <c r="F237" s="50"/>
      <c r="G237" s="50"/>
      <c r="H237" s="28"/>
    </row>
    <row r="238" spans="3:8" x14ac:dyDescent="0.2">
      <c r="C238" s="48" t="s">
        <v>111</v>
      </c>
      <c r="D238" s="48" t="s">
        <v>112</v>
      </c>
      <c r="E238" s="49">
        <v>1700000</v>
      </c>
      <c r="F238" s="50"/>
      <c r="G238" s="50"/>
      <c r="H238" s="28"/>
    </row>
    <row r="239" spans="3:8" x14ac:dyDescent="0.2">
      <c r="C239" s="48" t="s">
        <v>113</v>
      </c>
      <c r="D239" s="48" t="s">
        <v>112</v>
      </c>
      <c r="E239" s="49">
        <v>1500000</v>
      </c>
      <c r="F239" s="50"/>
      <c r="G239" s="50"/>
      <c r="H239" s="28"/>
    </row>
    <row r="240" spans="3:8" x14ac:dyDescent="0.2">
      <c r="C240" s="48" t="s">
        <v>114</v>
      </c>
      <c r="D240" s="48" t="s">
        <v>112</v>
      </c>
      <c r="E240" s="49">
        <v>950000</v>
      </c>
      <c r="F240" s="50"/>
      <c r="G240" s="50"/>
      <c r="H240" s="28"/>
    </row>
    <row r="241" spans="3:8" x14ac:dyDescent="0.2">
      <c r="C241" s="48" t="s">
        <v>115</v>
      </c>
      <c r="D241" s="48" t="s">
        <v>112</v>
      </c>
      <c r="E241" s="49">
        <v>900000</v>
      </c>
      <c r="F241" s="50"/>
      <c r="G241" s="50"/>
      <c r="H241" s="28"/>
    </row>
    <row r="242" spans="3:8" x14ac:dyDescent="0.2">
      <c r="C242" s="48" t="s">
        <v>116</v>
      </c>
      <c r="D242" s="48" t="s">
        <v>112</v>
      </c>
      <c r="E242" s="49">
        <v>600000</v>
      </c>
      <c r="F242" s="50"/>
      <c r="G242" s="50"/>
      <c r="H242" s="28"/>
    </row>
    <row r="243" spans="3:8" x14ac:dyDescent="0.2">
      <c r="C243" s="48" t="s">
        <v>117</v>
      </c>
      <c r="D243" s="48" t="s">
        <v>118</v>
      </c>
      <c r="E243" s="49">
        <v>1736438</v>
      </c>
      <c r="F243" s="50"/>
      <c r="G243" s="50"/>
      <c r="H243" s="28"/>
    </row>
    <row r="244" spans="3:8" x14ac:dyDescent="0.2">
      <c r="C244" s="48" t="s">
        <v>119</v>
      </c>
      <c r="D244" s="48" t="s">
        <v>118</v>
      </c>
      <c r="E244" s="49">
        <v>1736438</v>
      </c>
      <c r="F244" s="50"/>
      <c r="G244" s="50"/>
      <c r="H244" s="28"/>
    </row>
    <row r="245" spans="3:8" x14ac:dyDescent="0.2">
      <c r="C245" s="48" t="s">
        <v>120</v>
      </c>
      <c r="D245" s="48" t="s">
        <v>118</v>
      </c>
      <c r="E245" s="49">
        <v>1736438</v>
      </c>
      <c r="F245" s="50"/>
      <c r="G245" s="50"/>
      <c r="H245" s="28"/>
    </row>
    <row r="246" spans="3:8" x14ac:dyDescent="0.2">
      <c r="C246" s="48" t="s">
        <v>121</v>
      </c>
      <c r="D246" s="48" t="s">
        <v>118</v>
      </c>
      <c r="E246" s="49">
        <v>1736438</v>
      </c>
      <c r="F246" s="50"/>
      <c r="G246" s="50"/>
      <c r="H246" s="28"/>
    </row>
    <row r="247" spans="3:8" x14ac:dyDescent="0.2">
      <c r="C247" s="48" t="s">
        <v>117</v>
      </c>
      <c r="D247" s="48" t="s">
        <v>118</v>
      </c>
      <c r="E247" s="49">
        <v>1736438</v>
      </c>
      <c r="F247" s="50"/>
      <c r="G247" s="50"/>
      <c r="H247" s="28"/>
    </row>
    <row r="248" spans="3:8" x14ac:dyDescent="0.2">
      <c r="C248" s="48" t="s">
        <v>119</v>
      </c>
      <c r="D248" s="48" t="s">
        <v>118</v>
      </c>
      <c r="E248" s="49">
        <v>1736438</v>
      </c>
      <c r="F248" s="50"/>
      <c r="G248" s="50"/>
      <c r="H248" s="28"/>
    </row>
    <row r="249" spans="3:8" x14ac:dyDescent="0.2">
      <c r="C249" s="48" t="s">
        <v>120</v>
      </c>
      <c r="D249" s="48" t="s">
        <v>118</v>
      </c>
      <c r="E249" s="49">
        <v>1736438</v>
      </c>
      <c r="F249" s="50"/>
      <c r="G249" s="50"/>
      <c r="H249" s="28"/>
    </row>
    <row r="250" spans="3:8" x14ac:dyDescent="0.2">
      <c r="C250" s="48" t="s">
        <v>121</v>
      </c>
      <c r="D250" s="48" t="s">
        <v>118</v>
      </c>
      <c r="E250" s="49">
        <v>1736438</v>
      </c>
      <c r="F250" s="50"/>
      <c r="G250" s="50"/>
      <c r="H250" s="28"/>
    </row>
    <row r="251" spans="3:8" x14ac:dyDescent="0.2">
      <c r="C251" s="48" t="s">
        <v>122</v>
      </c>
      <c r="D251" s="48" t="s">
        <v>118</v>
      </c>
      <c r="E251" s="49">
        <v>1283333</v>
      </c>
      <c r="F251" s="50"/>
      <c r="G251" s="50"/>
      <c r="H251" s="28"/>
    </row>
    <row r="252" spans="3:8" x14ac:dyDescent="0.2">
      <c r="C252" s="48" t="s">
        <v>122</v>
      </c>
      <c r="D252" s="48" t="s">
        <v>118</v>
      </c>
      <c r="E252" s="49">
        <v>1100000</v>
      </c>
      <c r="F252" s="50"/>
      <c r="G252" s="50"/>
      <c r="H252" s="28"/>
    </row>
    <row r="253" spans="3:8" x14ac:dyDescent="0.2">
      <c r="C253" s="48" t="s">
        <v>123</v>
      </c>
      <c r="D253" s="48" t="s">
        <v>118</v>
      </c>
      <c r="E253" s="49">
        <v>1283333</v>
      </c>
      <c r="F253" s="50"/>
      <c r="G253" s="50"/>
      <c r="H253" s="28"/>
    </row>
    <row r="254" spans="3:8" x14ac:dyDescent="0.2">
      <c r="C254" s="48" t="s">
        <v>123</v>
      </c>
      <c r="D254" s="48" t="s">
        <v>118</v>
      </c>
      <c r="E254" s="49">
        <v>1100000</v>
      </c>
      <c r="F254" s="50"/>
      <c r="G254" s="50"/>
      <c r="H254" s="28"/>
    </row>
    <row r="255" spans="3:8" x14ac:dyDescent="0.2">
      <c r="C255" s="48" t="s">
        <v>117</v>
      </c>
      <c r="D255" s="48" t="s">
        <v>118</v>
      </c>
      <c r="E255" s="49">
        <v>1736438</v>
      </c>
      <c r="F255" s="50"/>
      <c r="G255" s="50"/>
      <c r="H255" s="28"/>
    </row>
    <row r="256" spans="3:8" x14ac:dyDescent="0.2">
      <c r="C256" s="48" t="s">
        <v>119</v>
      </c>
      <c r="D256" s="48" t="s">
        <v>118</v>
      </c>
      <c r="E256" s="49">
        <v>1736438</v>
      </c>
      <c r="F256" s="50"/>
      <c r="G256" s="50"/>
      <c r="H256" s="28"/>
    </row>
    <row r="257" spans="3:8" x14ac:dyDescent="0.2">
      <c r="C257" s="48" t="s">
        <v>120</v>
      </c>
      <c r="D257" s="48" t="s">
        <v>118</v>
      </c>
      <c r="E257" s="49">
        <v>1736438</v>
      </c>
      <c r="F257" s="50"/>
      <c r="G257" s="50"/>
      <c r="H257" s="28"/>
    </row>
    <row r="258" spans="3:8" x14ac:dyDescent="0.2">
      <c r="C258" s="48" t="s">
        <v>121</v>
      </c>
      <c r="D258" s="48" t="s">
        <v>118</v>
      </c>
      <c r="E258" s="49">
        <v>1736438</v>
      </c>
      <c r="F258" s="50"/>
      <c r="G258" s="50"/>
      <c r="H258" s="28"/>
    </row>
    <row r="259" spans="3:8" x14ac:dyDescent="0.2">
      <c r="C259" s="48" t="s">
        <v>117</v>
      </c>
      <c r="D259" s="48" t="s">
        <v>118</v>
      </c>
      <c r="E259" s="49">
        <v>1736438</v>
      </c>
      <c r="F259" s="50"/>
      <c r="G259" s="50"/>
      <c r="H259" s="28"/>
    </row>
    <row r="260" spans="3:8" x14ac:dyDescent="0.2">
      <c r="C260" s="48" t="s">
        <v>119</v>
      </c>
      <c r="D260" s="48" t="s">
        <v>118</v>
      </c>
      <c r="E260" s="49">
        <v>1736438</v>
      </c>
      <c r="F260" s="50"/>
      <c r="G260" s="50"/>
      <c r="H260" s="28"/>
    </row>
    <row r="261" spans="3:8" x14ac:dyDescent="0.2">
      <c r="C261" s="48" t="s">
        <v>120</v>
      </c>
      <c r="D261" s="48" t="s">
        <v>118</v>
      </c>
      <c r="E261" s="49">
        <v>1736438</v>
      </c>
      <c r="F261" s="50"/>
      <c r="G261" s="50"/>
      <c r="H261" s="28"/>
    </row>
    <row r="262" spans="3:8" x14ac:dyDescent="0.2">
      <c r="C262" s="48" t="s">
        <v>121</v>
      </c>
      <c r="D262" s="48" t="s">
        <v>118</v>
      </c>
      <c r="E262" s="49">
        <v>1736438</v>
      </c>
      <c r="F262" s="50"/>
      <c r="G262" s="50"/>
      <c r="H262" s="28"/>
    </row>
    <row r="263" spans="3:8" x14ac:dyDescent="0.2">
      <c r="C263" s="48" t="s">
        <v>123</v>
      </c>
      <c r="D263" s="48" t="s">
        <v>118</v>
      </c>
      <c r="E263" s="49">
        <v>1100000</v>
      </c>
      <c r="F263" s="50"/>
      <c r="G263" s="50"/>
      <c r="H263" s="28"/>
    </row>
    <row r="264" spans="3:8" x14ac:dyDescent="0.2">
      <c r="C264" s="48" t="s">
        <v>117</v>
      </c>
      <c r="D264" s="48" t="s">
        <v>118</v>
      </c>
      <c r="E264" s="49">
        <v>1736438</v>
      </c>
      <c r="F264" s="50"/>
      <c r="G264" s="50"/>
      <c r="H264" s="28"/>
    </row>
    <row r="265" spans="3:8" x14ac:dyDescent="0.2">
      <c r="C265" s="48" t="s">
        <v>119</v>
      </c>
      <c r="D265" s="48" t="s">
        <v>118</v>
      </c>
      <c r="E265" s="49">
        <v>1736438</v>
      </c>
      <c r="F265" s="50"/>
      <c r="G265" s="50"/>
      <c r="H265" s="28"/>
    </row>
    <row r="266" spans="3:8" x14ac:dyDescent="0.2">
      <c r="C266" s="48" t="s">
        <v>120</v>
      </c>
      <c r="D266" s="48" t="s">
        <v>118</v>
      </c>
      <c r="E266" s="49">
        <v>1736438</v>
      </c>
      <c r="F266" s="50"/>
      <c r="G266" s="50"/>
      <c r="H266" s="28"/>
    </row>
    <row r="267" spans="3:8" x14ac:dyDescent="0.2">
      <c r="C267" s="48" t="s">
        <v>121</v>
      </c>
      <c r="D267" s="48" t="s">
        <v>118</v>
      </c>
      <c r="E267" s="49">
        <v>1736438</v>
      </c>
      <c r="F267" s="50"/>
      <c r="G267" s="50"/>
      <c r="H267" s="28"/>
    </row>
    <row r="268" spans="3:8" x14ac:dyDescent="0.2">
      <c r="C268" s="48" t="s">
        <v>122</v>
      </c>
      <c r="D268" s="48" t="s">
        <v>118</v>
      </c>
      <c r="E268" s="49">
        <v>1100000</v>
      </c>
      <c r="F268" s="50"/>
      <c r="G268" s="50"/>
      <c r="H268" s="28"/>
    </row>
    <row r="269" spans="3:8" x14ac:dyDescent="0.2">
      <c r="C269" s="48" t="s">
        <v>123</v>
      </c>
      <c r="D269" s="48" t="s">
        <v>118</v>
      </c>
      <c r="E269" s="49">
        <v>1100000</v>
      </c>
      <c r="F269" s="50"/>
      <c r="G269" s="50"/>
      <c r="H269" s="28"/>
    </row>
    <row r="270" spans="3:8" x14ac:dyDescent="0.2">
      <c r="C270" s="48" t="s">
        <v>122</v>
      </c>
      <c r="D270" s="48" t="s">
        <v>118</v>
      </c>
      <c r="E270" s="49">
        <v>1100000</v>
      </c>
      <c r="F270" s="50"/>
      <c r="G270" s="50"/>
      <c r="H270" s="28"/>
    </row>
    <row r="271" spans="3:8" x14ac:dyDescent="0.2">
      <c r="C271" s="48" t="s">
        <v>124</v>
      </c>
      <c r="D271" s="48" t="s">
        <v>125</v>
      </c>
      <c r="E271" s="49">
        <v>800000</v>
      </c>
      <c r="F271" s="50"/>
      <c r="G271" s="50"/>
      <c r="H271" s="28"/>
    </row>
    <row r="272" spans="3:8" x14ac:dyDescent="0.2">
      <c r="C272" s="48" t="s">
        <v>124</v>
      </c>
      <c r="D272" s="48" t="s">
        <v>125</v>
      </c>
      <c r="E272" s="49">
        <v>1600000</v>
      </c>
      <c r="F272" s="50"/>
      <c r="G272" s="50"/>
      <c r="H272" s="28"/>
    </row>
    <row r="273" spans="3:8" x14ac:dyDescent="0.2">
      <c r="C273" s="48" t="s">
        <v>124</v>
      </c>
      <c r="D273" s="48" t="s">
        <v>125</v>
      </c>
      <c r="E273" s="49">
        <v>1600000</v>
      </c>
      <c r="F273" s="50"/>
      <c r="G273" s="50"/>
      <c r="H273" s="28"/>
    </row>
    <row r="274" spans="3:8" x14ac:dyDescent="0.2">
      <c r="C274" s="48" t="s">
        <v>124</v>
      </c>
      <c r="D274" s="48" t="s">
        <v>125</v>
      </c>
      <c r="E274" s="49">
        <v>1600000</v>
      </c>
      <c r="F274" s="50"/>
      <c r="G274" s="50"/>
      <c r="H274" s="28"/>
    </row>
    <row r="275" spans="3:8" x14ac:dyDescent="0.2">
      <c r="C275" s="48" t="s">
        <v>126</v>
      </c>
      <c r="D275" s="48" t="s">
        <v>125</v>
      </c>
      <c r="E275" s="49">
        <v>800000</v>
      </c>
      <c r="F275" s="50"/>
      <c r="G275" s="50"/>
      <c r="H275" s="28"/>
    </row>
    <row r="276" spans="3:8" x14ac:dyDescent="0.2">
      <c r="C276" s="48" t="s">
        <v>126</v>
      </c>
      <c r="D276" s="48" t="s">
        <v>125</v>
      </c>
      <c r="E276" s="49">
        <v>1600000</v>
      </c>
      <c r="F276" s="50"/>
      <c r="G276" s="50"/>
      <c r="H276" s="28"/>
    </row>
    <row r="277" spans="3:8" x14ac:dyDescent="0.2">
      <c r="C277" s="48" t="s">
        <v>126</v>
      </c>
      <c r="D277" s="48" t="s">
        <v>125</v>
      </c>
      <c r="E277" s="49">
        <v>1600000</v>
      </c>
      <c r="F277" s="50"/>
      <c r="G277" s="50"/>
      <c r="H277" s="28"/>
    </row>
    <row r="278" spans="3:8" x14ac:dyDescent="0.2">
      <c r="C278" s="48" t="s">
        <v>126</v>
      </c>
      <c r="D278" s="48" t="s">
        <v>125</v>
      </c>
      <c r="E278" s="49">
        <v>1600000</v>
      </c>
      <c r="F278" s="50"/>
      <c r="G278" s="50"/>
      <c r="H278" s="28"/>
    </row>
    <row r="279" spans="3:8" x14ac:dyDescent="0.2">
      <c r="D279" s="69"/>
      <c r="E279" s="69"/>
      <c r="F279" s="70"/>
      <c r="G279" s="70"/>
    </row>
  </sheetData>
  <autoFilter ref="C46:H278">
    <filterColumn colId="3" showButton="0"/>
    <filterColumn colId="4" showButton="0"/>
  </autoFilter>
  <mergeCells count="13">
    <mergeCell ref="D279:E279"/>
    <mergeCell ref="F279:G279"/>
    <mergeCell ref="C12:D12"/>
    <mergeCell ref="C46:C47"/>
    <mergeCell ref="D46:D47"/>
    <mergeCell ref="E46:E47"/>
    <mergeCell ref="D23:F23"/>
    <mergeCell ref="D24:F24"/>
    <mergeCell ref="D14:H14"/>
    <mergeCell ref="F46:H46"/>
    <mergeCell ref="E26:E28"/>
    <mergeCell ref="F26:F27"/>
    <mergeCell ref="D16:H16"/>
  </mergeCells>
  <phoneticPr fontId="2" type="noConversion"/>
  <pageMargins left="0.39370078740157483" right="0.19685039370078741" top="0.39370078740157483" bottom="0" header="0" footer="0"/>
  <pageSetup paperSize="136" scale="65" fitToHeight="0" orientation="landscape" r:id="rId1"/>
  <headerFooter alignWithMargins="0"/>
  <rowBreaks count="1" manualBreakCount="1">
    <brk id="22" min="1"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XFC75"/>
  <sheetViews>
    <sheetView showGridLines="0" view="pageBreakPreview" topLeftCell="A16" zoomScale="70" zoomScaleNormal="90" zoomScaleSheetLayoutView="70" workbookViewId="0">
      <pane ySplit="4" topLeftCell="A20" activePane="bottomLeft" state="frozen"/>
      <selection activeCell="A16" sqref="A16"/>
      <selection pane="bottomLeft" activeCell="A18" sqref="A18:A19"/>
    </sheetView>
  </sheetViews>
  <sheetFormatPr baseColWidth="10" defaultRowHeight="12.75" x14ac:dyDescent="0.2"/>
  <cols>
    <col min="1" max="1" width="43.85546875" style="1" customWidth="1"/>
    <col min="2" max="2" width="26.28515625" style="1" customWidth="1"/>
    <col min="3" max="3" width="25.42578125" style="1" customWidth="1"/>
    <col min="4" max="4" width="22.85546875" style="1" customWidth="1"/>
    <col min="5" max="5" width="43.85546875" style="1" customWidth="1"/>
    <col min="6" max="7" width="20.42578125" style="1" bestFit="1" customWidth="1"/>
    <col min="8" max="8" width="20.42578125" style="1" customWidth="1"/>
    <col min="9" max="9" width="18.7109375" style="1" customWidth="1"/>
    <col min="10" max="10" width="19" style="44" bestFit="1" customWidth="1"/>
    <col min="11" max="11" width="19.42578125" style="44" bestFit="1" customWidth="1"/>
    <col min="12" max="12" width="18.85546875" style="1" customWidth="1"/>
    <col min="13" max="13" width="19" style="44" bestFit="1" customWidth="1"/>
    <col min="14" max="14" width="31.42578125" style="1" bestFit="1" customWidth="1"/>
    <col min="15" max="16384" width="11.42578125" style="1"/>
  </cols>
  <sheetData>
    <row r="8" spans="1:14" x14ac:dyDescent="0.2">
      <c r="B8" s="39" t="s">
        <v>2</v>
      </c>
    </row>
    <row r="9" spans="1:14" x14ac:dyDescent="0.2">
      <c r="B9" s="39" t="s">
        <v>47</v>
      </c>
    </row>
    <row r="10" spans="1:14" ht="13.5" thickBot="1" x14ac:dyDescent="0.25">
      <c r="B10" s="39"/>
    </row>
    <row r="11" spans="1:14" ht="53.25" customHeight="1" thickBot="1" x14ac:dyDescent="0.25">
      <c r="B11" s="33" t="s">
        <v>29</v>
      </c>
      <c r="C11" s="90" t="s">
        <v>38</v>
      </c>
      <c r="D11" s="91"/>
      <c r="E11" s="91"/>
      <c r="F11" s="91"/>
      <c r="G11" s="91"/>
      <c r="H11" s="91"/>
      <c r="I11" s="91"/>
      <c r="J11" s="91"/>
      <c r="K11" s="91"/>
      <c r="L11" s="92"/>
    </row>
    <row r="12" spans="1:14" ht="13.5" thickBot="1" x14ac:dyDescent="0.25">
      <c r="A12" s="8"/>
      <c r="B12" s="7"/>
      <c r="C12" s="8"/>
      <c r="D12" s="8"/>
      <c r="E12" s="8"/>
      <c r="F12" s="8"/>
      <c r="G12" s="8"/>
      <c r="H12" s="8"/>
      <c r="I12" s="8"/>
      <c r="J12" s="45"/>
      <c r="K12" s="45"/>
    </row>
    <row r="13" spans="1:14" ht="16.5" customHeight="1" thickBot="1" x14ac:dyDescent="0.25">
      <c r="B13" s="34" t="s">
        <v>30</v>
      </c>
      <c r="C13" s="93" t="s">
        <v>3</v>
      </c>
      <c r="D13" s="94"/>
      <c r="E13" s="94"/>
      <c r="F13" s="94"/>
      <c r="G13" s="94"/>
      <c r="H13" s="94"/>
      <c r="I13" s="94"/>
      <c r="J13" s="94"/>
      <c r="K13" s="94"/>
      <c r="L13" s="95"/>
    </row>
    <row r="14" spans="1:14" x14ac:dyDescent="0.2">
      <c r="A14" s="8"/>
      <c r="B14" s="7"/>
      <c r="C14" s="8"/>
      <c r="D14" s="8"/>
      <c r="E14" s="8"/>
      <c r="F14" s="8"/>
      <c r="G14" s="8"/>
      <c r="H14" s="8"/>
      <c r="I14" s="8"/>
      <c r="J14" s="45"/>
      <c r="K14" s="45"/>
    </row>
    <row r="15" spans="1:14" x14ac:dyDescent="0.2">
      <c r="B15" s="96" t="s">
        <v>16</v>
      </c>
      <c r="C15" s="96"/>
      <c r="D15" s="96"/>
      <c r="E15" s="96"/>
      <c r="F15" s="96"/>
      <c r="G15" s="96"/>
      <c r="H15" s="96"/>
      <c r="I15" s="96"/>
      <c r="J15" s="96"/>
      <c r="K15" s="96"/>
      <c r="L15" s="96"/>
      <c r="M15" s="59"/>
      <c r="N15" s="40"/>
    </row>
    <row r="16" spans="1:14" x14ac:dyDescent="0.2">
      <c r="B16" s="76" t="s">
        <v>166</v>
      </c>
      <c r="C16" s="76"/>
      <c r="D16" s="76"/>
      <c r="E16" s="76"/>
      <c r="F16" s="76"/>
      <c r="G16" s="76"/>
      <c r="H16" s="76"/>
      <c r="I16" s="76"/>
      <c r="J16" s="76"/>
      <c r="K16" s="76"/>
      <c r="L16" s="76"/>
      <c r="M16" s="59"/>
      <c r="N16" s="40"/>
    </row>
    <row r="17" spans="1:14 16383:16383" ht="13.5" thickBot="1" x14ac:dyDescent="0.25"/>
    <row r="18" spans="1:14 16383:16383" ht="48" customHeight="1" x14ac:dyDescent="0.2">
      <c r="A18" s="83" t="s">
        <v>49</v>
      </c>
      <c r="B18" s="83" t="s">
        <v>4</v>
      </c>
      <c r="C18" s="97" t="s">
        <v>5</v>
      </c>
      <c r="D18" s="97" t="s">
        <v>28</v>
      </c>
      <c r="E18" s="97" t="s">
        <v>6</v>
      </c>
      <c r="F18" s="2" t="s">
        <v>31</v>
      </c>
      <c r="G18" s="2" t="s">
        <v>27</v>
      </c>
      <c r="H18" s="51" t="s">
        <v>48</v>
      </c>
      <c r="I18" s="2" t="s">
        <v>55</v>
      </c>
      <c r="J18" s="2" t="s">
        <v>56</v>
      </c>
      <c r="K18" s="2" t="s">
        <v>57</v>
      </c>
      <c r="L18" s="2" t="s">
        <v>165</v>
      </c>
      <c r="M18" s="60" t="s">
        <v>54</v>
      </c>
      <c r="N18" s="32" t="s">
        <v>1</v>
      </c>
    </row>
    <row r="19" spans="1:14 16383:16383" ht="14.25" customHeight="1" thickBot="1" x14ac:dyDescent="0.25">
      <c r="A19" s="85"/>
      <c r="B19" s="85"/>
      <c r="C19" s="98"/>
      <c r="D19" s="98"/>
      <c r="E19" s="98"/>
      <c r="F19" s="56" t="s">
        <v>7</v>
      </c>
      <c r="G19" s="56" t="s">
        <v>7</v>
      </c>
      <c r="H19" s="56" t="s">
        <v>7</v>
      </c>
      <c r="I19" s="56"/>
      <c r="J19" s="56"/>
      <c r="K19" s="56"/>
      <c r="L19" s="57" t="s">
        <v>7</v>
      </c>
      <c r="M19" s="61" t="s">
        <v>7</v>
      </c>
      <c r="N19" s="58" t="s">
        <v>0</v>
      </c>
    </row>
    <row r="20" spans="1:14 16383:16383" ht="49.5" customHeight="1" x14ac:dyDescent="0.25">
      <c r="A20" s="64">
        <v>3302151004</v>
      </c>
      <c r="B20" s="26" t="s">
        <v>12</v>
      </c>
      <c r="C20" s="64" t="s">
        <v>143</v>
      </c>
      <c r="D20" s="26" t="s">
        <v>161</v>
      </c>
      <c r="E20" s="54" t="str">
        <f>VLOOKUP(A20,[1]nuevo!B$3:D$44,3,0)</f>
        <v>ASISTENCIA TÉCNICA PARA GENERACIÓN DE PROYECTOS EMERGENCIA, ALTO DEL CARMEN</v>
      </c>
      <c r="F20" s="38">
        <v>60000000</v>
      </c>
      <c r="G20" s="38">
        <v>59600000</v>
      </c>
      <c r="H20" s="38">
        <v>51000000</v>
      </c>
      <c r="I20" s="38">
        <v>0</v>
      </c>
      <c r="J20" s="65">
        <v>0</v>
      </c>
      <c r="K20" s="46">
        <v>8600000</v>
      </c>
      <c r="L20" s="38">
        <v>8600000</v>
      </c>
      <c r="M20" s="46">
        <v>59600000</v>
      </c>
      <c r="N20" s="52">
        <v>400000</v>
      </c>
    </row>
    <row r="21" spans="1:14 16383:16383" x14ac:dyDescent="0.2">
      <c r="A21" s="54"/>
      <c r="B21" s="35" t="s">
        <v>39</v>
      </c>
      <c r="C21" s="35"/>
      <c r="D21" s="55"/>
      <c r="E21" s="36">
        <f t="shared" ref="E21" si="0">SUM(E8:E20)</f>
        <v>0</v>
      </c>
      <c r="F21" s="36">
        <f>SUM(F20)</f>
        <v>60000000</v>
      </c>
      <c r="G21" s="36">
        <f t="shared" ref="G21:N21" si="1">SUM(G20)</f>
        <v>59600000</v>
      </c>
      <c r="H21" s="36">
        <f t="shared" si="1"/>
        <v>51000000</v>
      </c>
      <c r="I21" s="36">
        <f t="shared" si="1"/>
        <v>0</v>
      </c>
      <c r="J21" s="36">
        <f t="shared" si="1"/>
        <v>0</v>
      </c>
      <c r="K21" s="36">
        <f t="shared" si="1"/>
        <v>8600000</v>
      </c>
      <c r="L21" s="36">
        <f t="shared" si="1"/>
        <v>8600000</v>
      </c>
      <c r="M21" s="36">
        <f t="shared" si="1"/>
        <v>59600000</v>
      </c>
      <c r="N21" s="36">
        <f t="shared" si="1"/>
        <v>400000</v>
      </c>
    </row>
    <row r="22" spans="1:14 16383:16383" ht="51.75" x14ac:dyDescent="0.25">
      <c r="A22" s="64">
        <v>4303150501</v>
      </c>
      <c r="B22" s="26" t="s">
        <v>13</v>
      </c>
      <c r="C22" s="64" t="s">
        <v>135</v>
      </c>
      <c r="D22" s="26" t="s">
        <v>160</v>
      </c>
      <c r="E22" s="54" t="str">
        <f>VLOOKUP(A22,[1]nuevo!B$3:D$44,3,0)</f>
        <v>PROYECTOS DE DEMOLICIÓN VIVIENDAS AFECTADAS E INSTALACIÓN VIVIENDAS DE EMERGENCIA CONECTADA A SERVICIOS BÁSICOS</v>
      </c>
      <c r="F22" s="38">
        <v>12000000</v>
      </c>
      <c r="G22" s="38">
        <v>11466652</v>
      </c>
      <c r="H22" s="38">
        <v>8000000</v>
      </c>
      <c r="I22" s="38">
        <v>0</v>
      </c>
      <c r="J22" s="65">
        <v>0</v>
      </c>
      <c r="K22" s="46">
        <v>3466652</v>
      </c>
      <c r="L22" s="38">
        <v>3466652</v>
      </c>
      <c r="M22" s="46">
        <v>11466652</v>
      </c>
      <c r="N22" s="52">
        <v>533348</v>
      </c>
    </row>
    <row r="23" spans="1:14 16383:16383" ht="51.75" x14ac:dyDescent="0.25">
      <c r="A23" s="64">
        <v>4304150501</v>
      </c>
      <c r="B23" s="26" t="s">
        <v>13</v>
      </c>
      <c r="C23" s="64" t="s">
        <v>139</v>
      </c>
      <c r="D23" s="26" t="s">
        <v>160</v>
      </c>
      <c r="E23" s="54" t="str">
        <f>VLOOKUP(A23,[1]nuevo!B$3:D$44,3,0)</f>
        <v>PROYECTOS DE DEMOLICIÓN VIVIENDAS AFECTADAS E INSTALACIÓN VIVIENDAS DE EMERGENCIA CONECTADA A SERVICIOS BÁSICOS</v>
      </c>
      <c r="F23" s="38">
        <v>12000000</v>
      </c>
      <c r="G23" s="38">
        <v>12000000</v>
      </c>
      <c r="H23" s="38">
        <v>8000000</v>
      </c>
      <c r="I23" s="38">
        <v>0</v>
      </c>
      <c r="J23" s="65">
        <v>3200000</v>
      </c>
      <c r="K23" s="46">
        <v>0</v>
      </c>
      <c r="L23" s="38">
        <v>3200000</v>
      </c>
      <c r="M23" s="46">
        <v>11200000</v>
      </c>
      <c r="N23" s="52">
        <v>800000</v>
      </c>
    </row>
    <row r="24" spans="1:14 16383:16383" ht="26.25" x14ac:dyDescent="0.25">
      <c r="A24" s="64">
        <v>4201140702</v>
      </c>
      <c r="B24" s="26" t="s">
        <v>13</v>
      </c>
      <c r="C24" s="64" t="s">
        <v>140</v>
      </c>
      <c r="D24" s="26" t="s">
        <v>162</v>
      </c>
      <c r="E24" s="54" t="str">
        <f>VLOOKUP(A24,[1]nuevo!B$3:D$44,3,0)</f>
        <v>CONSTRUCCIÓN COLECTOR AVDA. LA CONCEPCIÓN, ILLAPEL</v>
      </c>
      <c r="F24" s="38">
        <v>87689735</v>
      </c>
      <c r="G24" s="38">
        <v>87546224</v>
      </c>
      <c r="H24" s="38">
        <v>76129814</v>
      </c>
      <c r="I24" s="38">
        <v>0</v>
      </c>
      <c r="J24" s="65">
        <v>0</v>
      </c>
      <c r="K24" s="46">
        <v>9133128</v>
      </c>
      <c r="L24" s="38">
        <v>9133128</v>
      </c>
      <c r="M24" s="46">
        <v>85262942</v>
      </c>
      <c r="N24" s="52">
        <v>2426793</v>
      </c>
    </row>
    <row r="25" spans="1:14 16383:16383" ht="39" x14ac:dyDescent="0.25">
      <c r="A25" s="64">
        <v>4104141004</v>
      </c>
      <c r="B25" s="26" t="s">
        <v>13</v>
      </c>
      <c r="C25" s="64" t="s">
        <v>142</v>
      </c>
      <c r="D25" s="26" t="s">
        <v>161</v>
      </c>
      <c r="E25" s="54" t="str">
        <f>VLOOKUP(A25,[1]nuevo!B$3:D$44,3,0)</f>
        <v>ASISTENCIA TECNICA PARA GENERACIÓN DE PROYECTOS VARIAS LOCALIDADES DE LA COMUNA DE LA HIGUERA - PERIODO 2015</v>
      </c>
      <c r="F25" s="38">
        <v>55200000</v>
      </c>
      <c r="G25" s="38">
        <v>55200000</v>
      </c>
      <c r="H25" s="38">
        <v>22080000</v>
      </c>
      <c r="I25" s="38">
        <v>0</v>
      </c>
      <c r="J25" s="65">
        <v>0</v>
      </c>
      <c r="K25" s="46">
        <v>26496000</v>
      </c>
      <c r="L25" s="38">
        <v>26496000</v>
      </c>
      <c r="M25" s="46">
        <v>48576000</v>
      </c>
      <c r="N25" s="52">
        <v>6624000</v>
      </c>
    </row>
    <row r="26" spans="1:14 16383:16383" ht="15" x14ac:dyDescent="0.25">
      <c r="A26" s="64">
        <v>4106110702</v>
      </c>
      <c r="B26" s="26" t="s">
        <v>13</v>
      </c>
      <c r="C26" s="64" t="s">
        <v>144</v>
      </c>
      <c r="D26" s="26" t="s">
        <v>162</v>
      </c>
      <c r="E26" s="54" t="str">
        <f>VLOOKUP(A26,[1]nuevo!B$3:D$44,3,0)</f>
        <v>MEJORAMIENTO PTAS GUALLIGUAICA</v>
      </c>
      <c r="F26" s="38">
        <v>182365368</v>
      </c>
      <c r="G26" s="38">
        <v>180444254</v>
      </c>
      <c r="H26" s="38">
        <v>71642417</v>
      </c>
      <c r="I26" s="38">
        <v>0</v>
      </c>
      <c r="J26" s="65">
        <v>0</v>
      </c>
      <c r="K26" s="46">
        <v>90000000</v>
      </c>
      <c r="L26" s="38">
        <v>90000000</v>
      </c>
      <c r="M26" s="46">
        <v>161642417</v>
      </c>
      <c r="N26" s="52">
        <v>20722951</v>
      </c>
    </row>
    <row r="27" spans="1:14 16383:16383" ht="51.75" x14ac:dyDescent="0.25">
      <c r="A27" s="64">
        <v>4201140502</v>
      </c>
      <c r="B27" s="26" t="s">
        <v>13</v>
      </c>
      <c r="C27" s="64" t="s">
        <v>140</v>
      </c>
      <c r="D27" s="26" t="s">
        <v>160</v>
      </c>
      <c r="E27" s="54" t="str">
        <f>VLOOKUP(A27,[1]nuevo!B$3:D$44,3,0)</f>
        <v>CONSTRUCCIÓN COLECTOR AVDA. LA CONCEPCIÓN Y MEJORAMIENTO AGUA POTABLE Y ALCANTARILLADO UNIÓN LAS MAJADITAS</v>
      </c>
      <c r="F27" s="38">
        <v>15015000</v>
      </c>
      <c r="G27" s="38">
        <v>15015000</v>
      </c>
      <c r="H27" s="38">
        <v>11261250</v>
      </c>
      <c r="I27" s="38">
        <v>0</v>
      </c>
      <c r="J27" s="65">
        <v>0</v>
      </c>
      <c r="K27" s="46">
        <v>3003000</v>
      </c>
      <c r="L27" s="38">
        <v>3003000</v>
      </c>
      <c r="M27" s="46">
        <v>14264250</v>
      </c>
      <c r="N27" s="52">
        <v>750750</v>
      </c>
    </row>
    <row r="28" spans="1:14 16383:16383" ht="51.75" x14ac:dyDescent="0.25">
      <c r="A28" s="64">
        <v>4201150503</v>
      </c>
      <c r="B28" s="26" t="s">
        <v>13</v>
      </c>
      <c r="C28" s="64" t="s">
        <v>140</v>
      </c>
      <c r="D28" s="26" t="s">
        <v>160</v>
      </c>
      <c r="E28" s="54" t="str">
        <f>VLOOKUP(A28,[1]nuevo!B$3:D$44,3,0)</f>
        <v>PROYECTOS DE DEMOLICIÓN VIVIENDAS AFECTADAS E INSTALACIÓN VIVIENDAS DE EMERGENCIA CONECTADA A SERVICIOS BÁSICOS</v>
      </c>
      <c r="F28" s="38">
        <v>14000000</v>
      </c>
      <c r="G28" s="38">
        <v>28000000</v>
      </c>
      <c r="H28" s="38">
        <v>8000000</v>
      </c>
      <c r="I28" s="38">
        <v>0</v>
      </c>
      <c r="J28" s="65">
        <v>0</v>
      </c>
      <c r="K28" s="46">
        <v>4800000</v>
      </c>
      <c r="L28" s="38">
        <v>4800000</v>
      </c>
      <c r="M28" s="46">
        <v>12800000</v>
      </c>
      <c r="N28" s="52">
        <v>1200000</v>
      </c>
    </row>
    <row r="29" spans="1:14 16383:16383" ht="51.75" x14ac:dyDescent="0.25">
      <c r="A29" s="64">
        <v>4202150501</v>
      </c>
      <c r="B29" s="26" t="s">
        <v>13</v>
      </c>
      <c r="C29" s="64" t="s">
        <v>153</v>
      </c>
      <c r="D29" s="26" t="s">
        <v>160</v>
      </c>
      <c r="E29" s="54" t="str">
        <f>VLOOKUP(A29,[1]nuevo!B$3:D$44,3,0)</f>
        <v>PROYECTOS DE DEMOLICIÓN VIVIENDAS AFECTADAS E INSTALACIÓN VIVIENDAS DE EMERGENCIA CONECTADA A SERVICIOS BÁSICOS</v>
      </c>
      <c r="F29" s="38">
        <v>12000000</v>
      </c>
      <c r="G29" s="38">
        <v>12000000</v>
      </c>
      <c r="H29" s="38">
        <v>8000000</v>
      </c>
      <c r="I29" s="38">
        <v>0</v>
      </c>
      <c r="J29" s="65">
        <v>0</v>
      </c>
      <c r="K29" s="46">
        <v>4000000</v>
      </c>
      <c r="L29" s="38">
        <v>4000000</v>
      </c>
      <c r="M29" s="46">
        <v>12000000</v>
      </c>
      <c r="N29" s="52">
        <v>0</v>
      </c>
    </row>
    <row r="30" spans="1:14 16383:16383" ht="51.75" x14ac:dyDescent="0.25">
      <c r="A30" s="66">
        <v>4305151004</v>
      </c>
      <c r="B30" s="26" t="s">
        <v>13</v>
      </c>
      <c r="C30" s="64" t="s">
        <v>157</v>
      </c>
      <c r="D30" s="26" t="s">
        <v>161</v>
      </c>
      <c r="E30" s="54" t="str">
        <f>VLOOKUP(A30,[1]nuevo!B$3:D$44,3,0)</f>
        <v>CONTRATACIÓN DE SERVICIOS PROFESIONALES PARA GENERACION DE PROYECTOS , VARIAS LOCALIDADES, COMUNA DE RÍO HURTADO</v>
      </c>
      <c r="F30" s="38">
        <v>51600000</v>
      </c>
      <c r="G30" s="38">
        <v>51600000</v>
      </c>
      <c r="H30" s="38">
        <v>20640000</v>
      </c>
      <c r="I30" s="38">
        <v>0</v>
      </c>
      <c r="J30" s="65">
        <v>0</v>
      </c>
      <c r="K30" s="46">
        <v>24768000</v>
      </c>
      <c r="L30" s="38">
        <v>24768000</v>
      </c>
      <c r="M30" s="46">
        <v>45408000</v>
      </c>
      <c r="N30" s="52">
        <v>6192000</v>
      </c>
    </row>
    <row r="31" spans="1:14 16383:16383" x14ac:dyDescent="0.2">
      <c r="A31" s="54"/>
      <c r="B31" s="35" t="s">
        <v>39</v>
      </c>
      <c r="C31" s="35"/>
      <c r="D31" s="55"/>
      <c r="E31" s="36">
        <f t="shared" ref="E31" si="2">SUM(E18:E30)</f>
        <v>0</v>
      </c>
      <c r="F31" s="36">
        <f>SUM(F22:F30)</f>
        <v>441870103</v>
      </c>
      <c r="G31" s="36">
        <f t="shared" ref="G31:N31" si="3">SUM(G22:G30)</f>
        <v>453272130</v>
      </c>
      <c r="H31" s="36">
        <f t="shared" si="3"/>
        <v>233753481</v>
      </c>
      <c r="I31" s="36">
        <f t="shared" si="3"/>
        <v>0</v>
      </c>
      <c r="J31" s="36">
        <f t="shared" si="3"/>
        <v>3200000</v>
      </c>
      <c r="K31" s="36">
        <f t="shared" si="3"/>
        <v>165666780</v>
      </c>
      <c r="L31" s="36">
        <f t="shared" si="3"/>
        <v>168866780</v>
      </c>
      <c r="M31" s="36">
        <f t="shared" si="3"/>
        <v>402620261</v>
      </c>
      <c r="N31" s="36">
        <f t="shared" si="3"/>
        <v>39249842</v>
      </c>
      <c r="XFC31" s="1">
        <f>SUM(A31:XFB31)</f>
        <v>1908499377</v>
      </c>
    </row>
    <row r="32" spans="1:14 16383:16383" ht="51.75" x14ac:dyDescent="0.25">
      <c r="A32" s="64">
        <v>5703151002</v>
      </c>
      <c r="B32" s="26" t="s">
        <v>8</v>
      </c>
      <c r="C32" s="64" t="s">
        <v>132</v>
      </c>
      <c r="D32" s="26" t="s">
        <v>161</v>
      </c>
      <c r="E32" s="54" t="str">
        <f>VLOOKUP(A32,[1]nuevo!B$3:D$44,3,0)</f>
        <v>DESARROLLO Y EVALUACION DE PROYECTOS EN EL AREA DE SANEAMIENTO SANITARIO, EN DIFERENTES SECTORES DE LA COMUNA</v>
      </c>
      <c r="F32" s="38">
        <v>33600000</v>
      </c>
      <c r="G32" s="38">
        <v>31899996</v>
      </c>
      <c r="H32" s="38">
        <v>26880000</v>
      </c>
      <c r="I32" s="38">
        <v>0</v>
      </c>
      <c r="J32" s="65">
        <v>5019996</v>
      </c>
      <c r="K32" s="46">
        <v>0</v>
      </c>
      <c r="L32" s="38">
        <v>5019996</v>
      </c>
      <c r="M32" s="46">
        <v>31899996</v>
      </c>
      <c r="N32" s="52">
        <v>1700004</v>
      </c>
    </row>
    <row r="33" spans="1:14 16383:16383" ht="64.5" x14ac:dyDescent="0.25">
      <c r="A33" s="64">
        <v>5703151003</v>
      </c>
      <c r="B33" s="26" t="s">
        <v>8</v>
      </c>
      <c r="C33" s="64" t="s">
        <v>132</v>
      </c>
      <c r="D33" s="26" t="s">
        <v>161</v>
      </c>
      <c r="E33" s="54" t="str">
        <f>VLOOKUP(A33,[1]nuevo!B$3:D$44,3,0)</f>
        <v>ASISTENCIA TECNICA PARA EL DESARROLLO Y EVALUACION DE PROYECTOS EN EL AREA DE SANEAMIENTO SANITARIO, EN DIFERENTES SECTORES DE LA COMUNA DE LLAY-LLAY</v>
      </c>
      <c r="F33" s="38">
        <v>33600000</v>
      </c>
      <c r="G33" s="38">
        <v>34400000</v>
      </c>
      <c r="H33" s="38">
        <v>0</v>
      </c>
      <c r="I33" s="38">
        <v>0</v>
      </c>
      <c r="J33" s="65">
        <v>0</v>
      </c>
      <c r="K33" s="46">
        <v>14000000</v>
      </c>
      <c r="L33" s="38">
        <v>14000000</v>
      </c>
      <c r="M33" s="46">
        <v>14000000</v>
      </c>
      <c r="N33" s="52">
        <v>19600000</v>
      </c>
    </row>
    <row r="34" spans="1:14 16383:16383" x14ac:dyDescent="0.2">
      <c r="A34" s="54"/>
      <c r="B34" s="35" t="s">
        <v>39</v>
      </c>
      <c r="C34" s="35"/>
      <c r="D34" s="55"/>
      <c r="E34" s="36">
        <f t="shared" ref="E34:E38" si="4">SUM(E21:E33)</f>
        <v>0</v>
      </c>
      <c r="F34" s="36">
        <f>SUM(F32:F33)</f>
        <v>67200000</v>
      </c>
      <c r="G34" s="36">
        <f t="shared" ref="G34:N34" si="5">SUM(G32:G33)</f>
        <v>66299996</v>
      </c>
      <c r="H34" s="36">
        <f t="shared" si="5"/>
        <v>26880000</v>
      </c>
      <c r="I34" s="36">
        <f t="shared" si="5"/>
        <v>0</v>
      </c>
      <c r="J34" s="36">
        <f t="shared" si="5"/>
        <v>5019996</v>
      </c>
      <c r="K34" s="36">
        <f t="shared" si="5"/>
        <v>14000000</v>
      </c>
      <c r="L34" s="36">
        <f t="shared" si="5"/>
        <v>19019996</v>
      </c>
      <c r="M34" s="36">
        <f t="shared" si="5"/>
        <v>45899996</v>
      </c>
      <c r="N34" s="36">
        <f t="shared" si="5"/>
        <v>21300004</v>
      </c>
      <c r="XFC34" s="1">
        <f>SUM(A34:XFB34)</f>
        <v>265619988</v>
      </c>
    </row>
    <row r="35" spans="1:14 16383:16383" ht="51.75" x14ac:dyDescent="0.25">
      <c r="A35" s="64">
        <v>6112151001</v>
      </c>
      <c r="B35" s="26" t="s">
        <v>19</v>
      </c>
      <c r="C35" s="64" t="s">
        <v>155</v>
      </c>
      <c r="D35" s="26" t="s">
        <v>161</v>
      </c>
      <c r="E35" s="54" t="str">
        <f>VLOOKUP(A35,[1]nuevo!B$3:D$44,3,0)</f>
        <v>CONTRATACIÓN DE PROFESIONALES, PARA EJECUTAR CATAST. SANIT. Y GENERAC. DE PROYECTOS PARA LA FORM. DE DISEÑO PROYECTOS SANITARIO, PEUMO</v>
      </c>
      <c r="F35" s="38">
        <v>28188000</v>
      </c>
      <c r="G35" s="38">
        <v>28188000</v>
      </c>
      <c r="H35" s="38">
        <v>19731600</v>
      </c>
      <c r="I35" s="38">
        <v>0</v>
      </c>
      <c r="J35" s="65">
        <v>0</v>
      </c>
      <c r="K35" s="46">
        <v>5324400</v>
      </c>
      <c r="L35" s="38">
        <v>5324400</v>
      </c>
      <c r="M35" s="46">
        <f>+H35+L35</f>
        <v>25056000</v>
      </c>
      <c r="N35" s="52">
        <f>+F35-M35</f>
        <v>3132000</v>
      </c>
    </row>
    <row r="36" spans="1:14 16383:16383" x14ac:dyDescent="0.2">
      <c r="A36" s="54"/>
      <c r="B36" s="35" t="s">
        <v>39</v>
      </c>
      <c r="C36" s="35"/>
      <c r="D36" s="55"/>
      <c r="E36" s="36">
        <f t="shared" si="4"/>
        <v>0</v>
      </c>
      <c r="F36" s="36">
        <f>SUM(F35)</f>
        <v>28188000</v>
      </c>
      <c r="G36" s="36">
        <f t="shared" ref="G36:N36" si="6">SUM(G35)</f>
        <v>28188000</v>
      </c>
      <c r="H36" s="36">
        <f t="shared" si="6"/>
        <v>19731600</v>
      </c>
      <c r="I36" s="36">
        <f t="shared" si="6"/>
        <v>0</v>
      </c>
      <c r="J36" s="36">
        <f t="shared" si="6"/>
        <v>0</v>
      </c>
      <c r="K36" s="36">
        <f t="shared" si="6"/>
        <v>5324400</v>
      </c>
      <c r="L36" s="36">
        <f t="shared" si="6"/>
        <v>5324400</v>
      </c>
      <c r="M36" s="36">
        <f t="shared" si="6"/>
        <v>25056000</v>
      </c>
      <c r="N36" s="36">
        <f t="shared" si="6"/>
        <v>3132000</v>
      </c>
      <c r="XFC36" s="1">
        <f>SUM(A36:XFB36)</f>
        <v>114944400</v>
      </c>
    </row>
    <row r="37" spans="1:14 16383:16383" s="37" customFormat="1" ht="26.25" x14ac:dyDescent="0.25">
      <c r="A37" s="64">
        <v>7407130705</v>
      </c>
      <c r="B37" s="27" t="s">
        <v>9</v>
      </c>
      <c r="C37" s="64" t="s">
        <v>154</v>
      </c>
      <c r="D37" s="26" t="s">
        <v>162</v>
      </c>
      <c r="E37" s="54" t="str">
        <f>VLOOKUP(A37,[1]nuevo!B$3:D$44,3,0)</f>
        <v>CONSTRUCCIÓN Y DISTRIBUCIÓN RED DE AGUA POTABLE LOCALIDAD DE REYES</v>
      </c>
      <c r="F37" s="38">
        <v>194995537</v>
      </c>
      <c r="G37" s="38">
        <v>193808773</v>
      </c>
      <c r="H37" s="38">
        <v>191562973</v>
      </c>
      <c r="I37" s="38">
        <v>0</v>
      </c>
      <c r="J37" s="65">
        <v>0</v>
      </c>
      <c r="K37" s="46">
        <v>2245800</v>
      </c>
      <c r="L37" s="38">
        <v>2245800</v>
      </c>
      <c r="M37" s="46">
        <v>193808773</v>
      </c>
      <c r="N37" s="52">
        <v>1186764</v>
      </c>
    </row>
    <row r="38" spans="1:14 16383:16383" x14ac:dyDescent="0.2">
      <c r="A38" s="54"/>
      <c r="B38" s="35" t="s">
        <v>39</v>
      </c>
      <c r="C38" s="35"/>
      <c r="D38" s="55"/>
      <c r="E38" s="36">
        <f t="shared" si="4"/>
        <v>0</v>
      </c>
      <c r="F38" s="36">
        <f>SUM(F37)</f>
        <v>194995537</v>
      </c>
      <c r="G38" s="36">
        <f t="shared" ref="G38:N38" si="7">SUM(G37)</f>
        <v>193808773</v>
      </c>
      <c r="H38" s="36">
        <f t="shared" si="7"/>
        <v>191562973</v>
      </c>
      <c r="I38" s="36">
        <f t="shared" si="7"/>
        <v>0</v>
      </c>
      <c r="J38" s="36">
        <f t="shared" si="7"/>
        <v>0</v>
      </c>
      <c r="K38" s="36">
        <f t="shared" si="7"/>
        <v>2245800</v>
      </c>
      <c r="L38" s="36">
        <f t="shared" si="7"/>
        <v>2245800</v>
      </c>
      <c r="M38" s="36">
        <f t="shared" si="7"/>
        <v>193808773</v>
      </c>
      <c r="N38" s="36">
        <f t="shared" si="7"/>
        <v>1186764</v>
      </c>
      <c r="XFC38" s="1">
        <f>SUM(A38:XFB38)</f>
        <v>779854420</v>
      </c>
    </row>
    <row r="39" spans="1:14 16383:16383" ht="39" x14ac:dyDescent="0.25">
      <c r="A39" s="64">
        <v>8106141001</v>
      </c>
      <c r="B39" s="26" t="s">
        <v>20</v>
      </c>
      <c r="C39" s="64" t="s">
        <v>130</v>
      </c>
      <c r="D39" s="26" t="s">
        <v>161</v>
      </c>
      <c r="E39" s="54" t="str">
        <f>VLOOKUP(A39,[1]nuevo!B$3:D$44,3,0)</f>
        <v>ASISTENCIA TÉCNICA "CONSTRUCCIÓN CASETAS SANITARIAS DIVERSOS SECTORES COMUNA DE LOTA", LOTA</v>
      </c>
      <c r="F39" s="38">
        <v>37800000</v>
      </c>
      <c r="G39" s="38">
        <v>33000000</v>
      </c>
      <c r="H39" s="38">
        <v>18000000</v>
      </c>
      <c r="I39" s="38">
        <v>0</v>
      </c>
      <c r="J39" s="65">
        <v>12000000</v>
      </c>
      <c r="K39" s="46">
        <v>0</v>
      </c>
      <c r="L39" s="38">
        <v>12000000</v>
      </c>
      <c r="M39" s="46">
        <v>30000000</v>
      </c>
      <c r="N39" s="52">
        <v>7800000</v>
      </c>
    </row>
    <row r="40" spans="1:14 16383:16383" ht="45" x14ac:dyDescent="0.25">
      <c r="A40" s="64">
        <v>8905151002</v>
      </c>
      <c r="B40" s="26" t="s">
        <v>20</v>
      </c>
      <c r="C40" s="64" t="s">
        <v>131</v>
      </c>
      <c r="D40" s="26" t="s">
        <v>161</v>
      </c>
      <c r="E40" s="54" t="str">
        <f>VLOOKUP(A40,[1]nuevo!B$3:D$44,3,0)</f>
        <v>ASISTENCIA TÉCNICA PARA LA ELABORACION DE PROYECTOS DE ACCESO AL AGUA PARA EL CONSUMO HUMANO</v>
      </c>
      <c r="F40" s="38">
        <v>56400000</v>
      </c>
      <c r="G40" s="38">
        <v>56400000</v>
      </c>
      <c r="H40" s="38">
        <v>28200000</v>
      </c>
      <c r="I40" s="38">
        <v>0</v>
      </c>
      <c r="J40" s="65">
        <v>23500000</v>
      </c>
      <c r="K40" s="46">
        <v>0</v>
      </c>
      <c r="L40" s="38">
        <v>23500000</v>
      </c>
      <c r="M40" s="46">
        <v>51700000</v>
      </c>
      <c r="N40" s="52">
        <v>4700000</v>
      </c>
    </row>
    <row r="41" spans="1:14 16383:16383" ht="39" x14ac:dyDescent="0.25">
      <c r="A41" s="64">
        <v>8314141002</v>
      </c>
      <c r="B41" s="26" t="s">
        <v>20</v>
      </c>
      <c r="C41" s="64" t="s">
        <v>133</v>
      </c>
      <c r="D41" s="26" t="s">
        <v>161</v>
      </c>
      <c r="E41" s="54" t="str">
        <f>VLOOKUP(A41,[1]nuevo!B$3:D$44,3,0)</f>
        <v>DISEÑO Y NORMALIZACION SISTEMAS DE ABASTECIMIENTO AGUA POTABLE ALTO BIOBIO</v>
      </c>
      <c r="F41" s="38">
        <v>38000000</v>
      </c>
      <c r="G41" s="38">
        <v>38000000</v>
      </c>
      <c r="H41" s="38">
        <v>15200000</v>
      </c>
      <c r="I41" s="38">
        <v>0</v>
      </c>
      <c r="J41" s="65">
        <v>18240000</v>
      </c>
      <c r="K41" s="46">
        <v>0</v>
      </c>
      <c r="L41" s="38">
        <v>18240000</v>
      </c>
      <c r="M41" s="46">
        <v>33440000</v>
      </c>
      <c r="N41" s="52">
        <v>4560000</v>
      </c>
    </row>
    <row r="42" spans="1:14 16383:16383" ht="39" x14ac:dyDescent="0.25">
      <c r="A42" s="64">
        <v>8206151007</v>
      </c>
      <c r="B42" s="26" t="s">
        <v>20</v>
      </c>
      <c r="C42" s="64" t="s">
        <v>134</v>
      </c>
      <c r="D42" s="26" t="s">
        <v>161</v>
      </c>
      <c r="E42" s="54" t="str">
        <f>VLOOKUP(A42,[1]nuevo!B$3:D$44,3,0)</f>
        <v>ASESORÍA PROFESIONAL SANEAMIENTO SANITARIO INTEGRAL DE ASENTAMIENTOS IRREGULARES, COMUNA DE LOS ÁLAMOS.</v>
      </c>
      <c r="F42" s="38">
        <v>38400000</v>
      </c>
      <c r="G42" s="38">
        <v>38400000</v>
      </c>
      <c r="H42" s="38">
        <v>3840000</v>
      </c>
      <c r="I42" s="38">
        <v>0</v>
      </c>
      <c r="J42" s="65">
        <v>27648000</v>
      </c>
      <c r="K42" s="46">
        <v>0</v>
      </c>
      <c r="L42" s="38">
        <v>27648000</v>
      </c>
      <c r="M42" s="46">
        <v>31488000</v>
      </c>
      <c r="N42" s="52">
        <v>6912000</v>
      </c>
    </row>
    <row r="43" spans="1:14 16383:16383" ht="39" x14ac:dyDescent="0.25">
      <c r="A43" s="64">
        <v>8206151006</v>
      </c>
      <c r="B43" s="26" t="s">
        <v>20</v>
      </c>
      <c r="C43" s="64" t="s">
        <v>134</v>
      </c>
      <c r="D43" s="26" t="s">
        <v>161</v>
      </c>
      <c r="E43" s="54" t="str">
        <f>VLOOKUP(A43,[1]nuevo!B$3:D$44,3,0)</f>
        <v>ASISTENCIA TECNICA PROYECTOS PMB ZONA DE REZAGO, COMUNA DE LOS ALAMOS</v>
      </c>
      <c r="F43" s="38">
        <v>38400000</v>
      </c>
      <c r="G43" s="38">
        <v>38400000</v>
      </c>
      <c r="H43" s="38">
        <v>36480000</v>
      </c>
      <c r="I43" s="38">
        <v>0</v>
      </c>
      <c r="J43" s="65">
        <v>0</v>
      </c>
      <c r="K43" s="46">
        <v>1920000</v>
      </c>
      <c r="L43" s="38">
        <v>1920000</v>
      </c>
      <c r="M43" s="46">
        <v>38400000</v>
      </c>
      <c r="N43" s="52">
        <v>0</v>
      </c>
    </row>
    <row r="44" spans="1:14 16383:16383" ht="26.25" x14ac:dyDescent="0.25">
      <c r="A44" s="64">
        <v>8404151004</v>
      </c>
      <c r="B44" s="26" t="s">
        <v>20</v>
      </c>
      <c r="C44" s="64" t="s">
        <v>145</v>
      </c>
      <c r="D44" s="26" t="s">
        <v>161</v>
      </c>
      <c r="E44" s="54" t="str">
        <f>VLOOKUP(A44,[1]nuevo!B$3:D$44,3,0)</f>
        <v>ASISTENCIA TÉCNICA DE PROFESIONALES PARA LA MUNICIPALIDAD DE COELEMU</v>
      </c>
      <c r="F44" s="38">
        <v>39000000</v>
      </c>
      <c r="G44" s="38">
        <v>39000000</v>
      </c>
      <c r="H44" s="38">
        <v>15600000</v>
      </c>
      <c r="I44" s="38">
        <v>0</v>
      </c>
      <c r="J44" s="65">
        <v>0</v>
      </c>
      <c r="K44" s="46">
        <v>18720000</v>
      </c>
      <c r="L44" s="38">
        <v>18720000</v>
      </c>
      <c r="M44" s="46">
        <v>34320000</v>
      </c>
      <c r="N44" s="52">
        <v>4680000</v>
      </c>
    </row>
    <row r="45" spans="1:14 16383:16383" ht="26.25" x14ac:dyDescent="0.25">
      <c r="A45" s="64">
        <v>8101151002</v>
      </c>
      <c r="B45" s="26" t="s">
        <v>20</v>
      </c>
      <c r="C45" s="64" t="s">
        <v>146</v>
      </c>
      <c r="D45" s="26" t="s">
        <v>161</v>
      </c>
      <c r="E45" s="54" t="str">
        <f>VLOOKUP(A45,[1]nuevo!B$3:D$44,3,0)</f>
        <v>DISEÑOS SANEAMIENTO SEIS PROYECTOS COMUNA CONCEPCION</v>
      </c>
      <c r="F45" s="38">
        <v>72000000</v>
      </c>
      <c r="G45" s="38">
        <v>70500000</v>
      </c>
      <c r="H45" s="38">
        <v>28800000</v>
      </c>
      <c r="I45" s="38">
        <v>0</v>
      </c>
      <c r="J45" s="65">
        <v>0</v>
      </c>
      <c r="K45" s="46">
        <v>33360000</v>
      </c>
      <c r="L45" s="38">
        <v>33360000</v>
      </c>
      <c r="M45" s="46">
        <v>62160000</v>
      </c>
      <c r="N45" s="52">
        <v>9840000</v>
      </c>
    </row>
    <row r="46" spans="1:14 16383:16383" ht="39" x14ac:dyDescent="0.25">
      <c r="A46" s="64">
        <v>8207151004</v>
      </c>
      <c r="B46" s="26" t="s">
        <v>20</v>
      </c>
      <c r="C46" s="64" t="s">
        <v>147</v>
      </c>
      <c r="D46" s="26" t="s">
        <v>161</v>
      </c>
      <c r="E46" s="54" t="str">
        <f>VLOOKUP(A46,[1]nuevo!B$3:D$44,3,0)</f>
        <v>ASISTENCIA TECNICA PARA DESARROLLO DE PROYECTOS SANITARIOS, ABASTOS DE AGUA Y DIVERSOS PROYECTOS SECPLAN</v>
      </c>
      <c r="F46" s="38">
        <v>54000000</v>
      </c>
      <c r="G46" s="38">
        <v>54000000</v>
      </c>
      <c r="H46" s="38">
        <v>21600000</v>
      </c>
      <c r="I46" s="38">
        <v>0</v>
      </c>
      <c r="J46" s="65">
        <v>0</v>
      </c>
      <c r="K46" s="46">
        <v>25920000</v>
      </c>
      <c r="L46" s="38">
        <v>25920000</v>
      </c>
      <c r="M46" s="46">
        <v>47520000</v>
      </c>
      <c r="N46" s="52">
        <v>6480000</v>
      </c>
    </row>
    <row r="47" spans="1:14 16383:16383" ht="39" x14ac:dyDescent="0.25">
      <c r="A47" s="64">
        <v>8304151002</v>
      </c>
      <c r="B47" s="26" t="s">
        <v>20</v>
      </c>
      <c r="C47" s="64" t="s">
        <v>148</v>
      </c>
      <c r="D47" s="26" t="s">
        <v>161</v>
      </c>
      <c r="E47" s="54" t="str">
        <f>VLOOKUP(A47,[1]nuevo!B$3:D$44,3,0)</f>
        <v>ASISTENCIA TECNICA PARA EL SANEAMIENTO SANITARIO COMUNA DE LAJA, II PARTE</v>
      </c>
      <c r="F47" s="38">
        <v>33600000</v>
      </c>
      <c r="G47" s="38">
        <v>18000000</v>
      </c>
      <c r="H47" s="38">
        <v>0</v>
      </c>
      <c r="I47" s="38">
        <v>0</v>
      </c>
      <c r="J47" s="65">
        <v>0</v>
      </c>
      <c r="K47" s="46">
        <v>7200000</v>
      </c>
      <c r="L47" s="38">
        <v>7200000</v>
      </c>
      <c r="M47" s="46">
        <v>7200000</v>
      </c>
      <c r="N47" s="52">
        <v>26400000</v>
      </c>
    </row>
    <row r="48" spans="1:14 16383:16383" ht="26.25" x14ac:dyDescent="0.25">
      <c r="A48" s="64">
        <v>8104141001</v>
      </c>
      <c r="B48" s="26" t="s">
        <v>20</v>
      </c>
      <c r="C48" s="64" t="s">
        <v>151</v>
      </c>
      <c r="D48" s="26" t="s">
        <v>161</v>
      </c>
      <c r="E48" s="54" t="str">
        <f>VLOOKUP(A48,[1]nuevo!B$3:D$44,3,0)</f>
        <v>DISEÑO SANEAMIENTO SANITARIO DIFERENTES SECTORES DE FLORIDA</v>
      </c>
      <c r="F48" s="38">
        <v>33600000</v>
      </c>
      <c r="G48" s="38">
        <v>33600000</v>
      </c>
      <c r="H48" s="38">
        <v>16800000</v>
      </c>
      <c r="I48" s="38">
        <v>0</v>
      </c>
      <c r="J48" s="65">
        <v>0</v>
      </c>
      <c r="K48" s="46">
        <v>14000000</v>
      </c>
      <c r="L48" s="38">
        <v>14000000</v>
      </c>
      <c r="M48" s="46">
        <v>30800000</v>
      </c>
      <c r="N48" s="52">
        <v>2800000</v>
      </c>
    </row>
    <row r="49" spans="1:14 16383:16383" ht="26.25" x14ac:dyDescent="0.25">
      <c r="A49" s="64">
        <v>8402151002</v>
      </c>
      <c r="B49" s="26" t="s">
        <v>20</v>
      </c>
      <c r="C49" s="64" t="s">
        <v>152</v>
      </c>
      <c r="D49" s="26" t="s">
        <v>161</v>
      </c>
      <c r="E49" s="54" t="str">
        <f>VLOOKUP(A49,[1]nuevo!B$3:D$44,3,0)</f>
        <v>ASISTENCIA TÉCNICA AGUA POTABLE RURAL DIVERSOS SECTORES</v>
      </c>
      <c r="F49" s="38">
        <v>50400000</v>
      </c>
      <c r="G49" s="38">
        <v>50400000</v>
      </c>
      <c r="H49" s="38">
        <v>20160000</v>
      </c>
      <c r="I49" s="38">
        <v>0</v>
      </c>
      <c r="J49" s="65">
        <v>0</v>
      </c>
      <c r="K49" s="46">
        <v>26040000</v>
      </c>
      <c r="L49" s="38">
        <v>26040000</v>
      </c>
      <c r="M49" s="46">
        <v>46200000</v>
      </c>
      <c r="N49" s="52">
        <v>4200000</v>
      </c>
    </row>
    <row r="50" spans="1:14 16383:16383" x14ac:dyDescent="0.2">
      <c r="A50" s="54"/>
      <c r="B50" s="35" t="s">
        <v>39</v>
      </c>
      <c r="C50" s="35"/>
      <c r="D50" s="55"/>
      <c r="E50" s="36">
        <f t="shared" ref="E50" si="8">SUM(E37:E49)</f>
        <v>0</v>
      </c>
      <c r="F50" s="36">
        <f>SUM(F39:F49)</f>
        <v>491600000</v>
      </c>
      <c r="G50" s="36">
        <f t="shared" ref="G50:N50" si="9">SUM(G39:G49)</f>
        <v>469700000</v>
      </c>
      <c r="H50" s="36">
        <f t="shared" si="9"/>
        <v>204680000</v>
      </c>
      <c r="I50" s="36">
        <f t="shared" si="9"/>
        <v>0</v>
      </c>
      <c r="J50" s="36">
        <f t="shared" si="9"/>
        <v>81388000</v>
      </c>
      <c r="K50" s="36">
        <f t="shared" si="9"/>
        <v>127160000</v>
      </c>
      <c r="L50" s="36">
        <f t="shared" si="9"/>
        <v>208548000</v>
      </c>
      <c r="M50" s="36">
        <f t="shared" si="9"/>
        <v>413228000</v>
      </c>
      <c r="N50" s="36">
        <f t="shared" si="9"/>
        <v>78372000</v>
      </c>
      <c r="XFC50" s="1">
        <f>SUM(A50:XFB50)</f>
        <v>2074676000</v>
      </c>
    </row>
    <row r="51" spans="1:14 16383:16383" ht="26.25" x14ac:dyDescent="0.25">
      <c r="A51" s="64">
        <v>9209150501</v>
      </c>
      <c r="B51" s="26" t="s">
        <v>21</v>
      </c>
      <c r="C51" s="64" t="s">
        <v>127</v>
      </c>
      <c r="D51" s="26" t="s">
        <v>160</v>
      </c>
      <c r="E51" s="54" t="str">
        <f>VLOOKUP(A51,[1]nuevo!B$3:D$44,3,0)</f>
        <v>INSPECCIÓN TÉCNICA PARA ABASTOS DE AGUA POTABLE</v>
      </c>
      <c r="F51" s="38">
        <v>12600000</v>
      </c>
      <c r="G51" s="38">
        <v>12600000</v>
      </c>
      <c r="H51" s="38">
        <v>10080000</v>
      </c>
      <c r="I51" s="38">
        <v>0</v>
      </c>
      <c r="J51" s="65">
        <v>2520000</v>
      </c>
      <c r="K51" s="46">
        <v>0</v>
      </c>
      <c r="L51" s="38">
        <v>2520000</v>
      </c>
      <c r="M51" s="46">
        <v>12600000</v>
      </c>
      <c r="N51" s="52">
        <v>0</v>
      </c>
    </row>
    <row r="52" spans="1:14 16383:16383" s="37" customFormat="1" ht="39" x14ac:dyDescent="0.25">
      <c r="A52" s="64">
        <v>9204140717</v>
      </c>
      <c r="B52" s="27" t="s">
        <v>21</v>
      </c>
      <c r="C52" s="64" t="s">
        <v>129</v>
      </c>
      <c r="D52" s="26" t="s">
        <v>162</v>
      </c>
      <c r="E52" s="54" t="str">
        <f>VLOOKUP(A52,[1]nuevo!B$3:D$44,3,0)</f>
        <v>CONSTRUCCION INFRAESTRUCTURA SANITARIA REQUEN PILLAN, SAN RAMÓN, JOSÉ GUIÑON, JUAN ANTINAO</v>
      </c>
      <c r="F52" s="38">
        <v>954235000</v>
      </c>
      <c r="G52" s="38">
        <v>954189403</v>
      </c>
      <c r="H52" s="38">
        <v>252109000</v>
      </c>
      <c r="I52" s="38">
        <v>0</v>
      </c>
      <c r="J52" s="65">
        <v>65249260</v>
      </c>
      <c r="K52" s="46">
        <v>0</v>
      </c>
      <c r="L52" s="38">
        <f>+I52+J52+K52</f>
        <v>65249260</v>
      </c>
      <c r="M52" s="46">
        <f>+H52+L52</f>
        <v>317358260</v>
      </c>
      <c r="N52" s="52">
        <f>+F52-M52</f>
        <v>636876740</v>
      </c>
    </row>
    <row r="53" spans="1:14 16383:16383" ht="39" x14ac:dyDescent="0.25">
      <c r="A53" s="64">
        <v>9204140503</v>
      </c>
      <c r="B53" s="26" t="s">
        <v>21</v>
      </c>
      <c r="C53" s="64" t="s">
        <v>129</v>
      </c>
      <c r="D53" s="26" t="s">
        <v>160</v>
      </c>
      <c r="E53" s="54" t="str">
        <f>VLOOKUP(A53,[1]nuevo!B$3:D$44,3,0)</f>
        <v>INSPECCIÓN TÉCNICA CONSTRUCCIÓN I. SANITARIA R. PILLAN, S. RAMON, J. GUILLON, J. ANTINAO, ERCILLA</v>
      </c>
      <c r="F53" s="38">
        <v>22400000</v>
      </c>
      <c r="G53" s="38">
        <v>13706000</v>
      </c>
      <c r="H53" s="38">
        <v>11200000</v>
      </c>
      <c r="I53" s="38">
        <v>0</v>
      </c>
      <c r="J53" s="65">
        <v>2500000</v>
      </c>
      <c r="K53" s="46">
        <v>0</v>
      </c>
      <c r="L53" s="38">
        <v>2500000</v>
      </c>
      <c r="M53" s="46">
        <v>13700000</v>
      </c>
      <c r="N53" s="52">
        <v>8700000</v>
      </c>
    </row>
    <row r="54" spans="1:14 16383:16383" ht="26.25" x14ac:dyDescent="0.25">
      <c r="A54" s="64">
        <v>9209150601</v>
      </c>
      <c r="B54" s="26" t="s">
        <v>21</v>
      </c>
      <c r="C54" s="64" t="s">
        <v>127</v>
      </c>
      <c r="D54" s="26" t="s">
        <v>163</v>
      </c>
      <c r="E54" s="54" t="str">
        <f>VLOOKUP(A54,[1]nuevo!B$3:D$44,3,0)</f>
        <v>ASISTENCIA LEGAL PARA SANEAMIENTO SANITARIO Y SERVICIOS BASICOS</v>
      </c>
      <c r="F54" s="38">
        <v>31800000</v>
      </c>
      <c r="G54" s="38">
        <v>16800000</v>
      </c>
      <c r="H54" s="38">
        <v>0</v>
      </c>
      <c r="I54" s="38">
        <v>0</v>
      </c>
      <c r="J54" s="65">
        <v>6720000</v>
      </c>
      <c r="K54" s="46">
        <v>0</v>
      </c>
      <c r="L54" s="38">
        <v>6720000</v>
      </c>
      <c r="M54" s="46">
        <v>6720000</v>
      </c>
      <c r="N54" s="52">
        <v>25080000</v>
      </c>
    </row>
    <row r="55" spans="1:14 16383:16383" ht="51.75" x14ac:dyDescent="0.25">
      <c r="A55" s="64">
        <v>9104141004</v>
      </c>
      <c r="B55" s="26" t="s">
        <v>21</v>
      </c>
      <c r="C55" s="64" t="s">
        <v>137</v>
      </c>
      <c r="D55" s="26" t="s">
        <v>161</v>
      </c>
      <c r="E55" s="54" t="str">
        <f>VLOOKUP(A55,[1]nuevo!B$3:D$44,3,0)</f>
        <v>CONTRATACIÓN PROFESIONAL DE APOYO ESTRATEGIA DE MINIMIZACIÓN DE RESIDUOS SÓLIDOS DOMICILIARIOS PARA LA COMUNA DE CURARREHUE</v>
      </c>
      <c r="F55" s="38">
        <v>18000000</v>
      </c>
      <c r="G55" s="38">
        <v>17999988</v>
      </c>
      <c r="H55" s="38">
        <v>14999988</v>
      </c>
      <c r="I55" s="38">
        <v>0</v>
      </c>
      <c r="J55" s="65">
        <v>0</v>
      </c>
      <c r="K55" s="46">
        <v>3000000</v>
      </c>
      <c r="L55" s="38">
        <v>3000000</v>
      </c>
      <c r="M55" s="46">
        <v>17999988</v>
      </c>
      <c r="N55" s="52">
        <v>12</v>
      </c>
    </row>
    <row r="56" spans="1:14 16383:16383" ht="64.5" x14ac:dyDescent="0.25">
      <c r="A56" s="64">
        <v>9107141002</v>
      </c>
      <c r="B56" s="26" t="s">
        <v>21</v>
      </c>
      <c r="C56" s="64" t="s">
        <v>138</v>
      </c>
      <c r="D56" s="26" t="s">
        <v>161</v>
      </c>
      <c r="E56" s="54" t="str">
        <f>VLOOKUP(A56,[1]nuevo!B$3:D$44,3,0)</f>
        <v>ASESORÍA PROFESIONAL PARA DAR RESPUESTA A ALTA DEMANDA POR SOLUCIONES DE AGUA Y SANEAMIENTO BÁSICO EN VARIOS SECTORES RURALES Y URBANOS DE GORBEA</v>
      </c>
      <c r="F56" s="38">
        <v>48000000</v>
      </c>
      <c r="G56" s="38">
        <v>47220000</v>
      </c>
      <c r="H56" s="38">
        <v>42240000</v>
      </c>
      <c r="I56" s="38">
        <v>0</v>
      </c>
      <c r="J56" s="65">
        <v>0</v>
      </c>
      <c r="K56" s="46">
        <v>4980000</v>
      </c>
      <c r="L56" s="38">
        <v>4980000</v>
      </c>
      <c r="M56" s="46">
        <v>47220000</v>
      </c>
      <c r="N56" s="52">
        <v>780000</v>
      </c>
    </row>
    <row r="57" spans="1:14 16383:16383" ht="26.25" x14ac:dyDescent="0.25">
      <c r="A57" s="64">
        <v>9112130705</v>
      </c>
      <c r="B57" s="26" t="s">
        <v>21</v>
      </c>
      <c r="C57" s="64" t="s">
        <v>141</v>
      </c>
      <c r="D57" s="26" t="s">
        <v>162</v>
      </c>
      <c r="E57" s="54" t="str">
        <f>VLOOKUP(A57,[1]nuevo!B$3:D$44,3,0)</f>
        <v>EJECUCIÓN PLANTA ELEVADORA TERRENO COMITÉ DE VIVIENDA EL FARO</v>
      </c>
      <c r="F57" s="38">
        <v>140000000</v>
      </c>
      <c r="G57" s="38">
        <v>140000000</v>
      </c>
      <c r="H57" s="38">
        <v>139800000</v>
      </c>
      <c r="I57" s="38">
        <v>0</v>
      </c>
      <c r="J57" s="65">
        <v>0</v>
      </c>
      <c r="K57" s="46">
        <v>200000</v>
      </c>
      <c r="L57" s="38">
        <v>200000</v>
      </c>
      <c r="M57" s="46">
        <v>140000000</v>
      </c>
      <c r="N57" s="52">
        <v>0</v>
      </c>
    </row>
    <row r="58" spans="1:14 16383:16383" ht="26.25" x14ac:dyDescent="0.25">
      <c r="A58" s="64">
        <v>9209150503</v>
      </c>
      <c r="B58" s="26" t="s">
        <v>21</v>
      </c>
      <c r="C58" s="64" t="s">
        <v>127</v>
      </c>
      <c r="D58" s="26" t="s">
        <v>160</v>
      </c>
      <c r="E58" s="54" t="str">
        <f>VLOOKUP(A58,[1]nuevo!B$3:D$44,3,0)</f>
        <v>INSPECCIÓN TÉCNICA PARA ABASTOS DE AGUA POTABLE</v>
      </c>
      <c r="F58" s="38">
        <v>8400000</v>
      </c>
      <c r="G58" s="38">
        <v>8400000</v>
      </c>
      <c r="H58" s="38">
        <v>0</v>
      </c>
      <c r="I58" s="38">
        <v>0</v>
      </c>
      <c r="J58" s="65">
        <v>0</v>
      </c>
      <c r="K58" s="46">
        <v>3360000</v>
      </c>
      <c r="L58" s="38">
        <v>3360000</v>
      </c>
      <c r="M58" s="46">
        <v>3360000</v>
      </c>
      <c r="N58" s="52">
        <v>5040000</v>
      </c>
    </row>
    <row r="59" spans="1:14 16383:16383" x14ac:dyDescent="0.2">
      <c r="A59" s="54"/>
      <c r="B59" s="35" t="s">
        <v>39</v>
      </c>
      <c r="C59" s="35"/>
      <c r="D59" s="55"/>
      <c r="E59" s="36">
        <f>SUM(E47:E58)</f>
        <v>0</v>
      </c>
      <c r="F59" s="36">
        <f>SUM(F51:F58)</f>
        <v>1235435000</v>
      </c>
      <c r="G59" s="36">
        <f>SUM(G51:G58)</f>
        <v>1210915391</v>
      </c>
      <c r="H59" s="36">
        <f>SUM(H51:H58)</f>
        <v>470428988</v>
      </c>
      <c r="I59" s="36">
        <f>SUM(I51:I58)</f>
        <v>0</v>
      </c>
      <c r="J59" s="36">
        <f>SUM(J51:J58)</f>
        <v>76989260</v>
      </c>
      <c r="K59" s="36">
        <f>SUM(K51:K58)</f>
        <v>11540000</v>
      </c>
      <c r="L59" s="36">
        <f>SUM(L51:L58)</f>
        <v>88529260</v>
      </c>
      <c r="M59" s="36">
        <f>SUM(M51:M58)</f>
        <v>558958248</v>
      </c>
      <c r="N59" s="36">
        <f>SUM(N51:N58)</f>
        <v>676476752</v>
      </c>
      <c r="XFC59" s="1">
        <f>SUM(A59:XFB59)</f>
        <v>4329272899</v>
      </c>
    </row>
    <row r="60" spans="1:14 16383:16383" ht="39" x14ac:dyDescent="0.25">
      <c r="A60" s="64">
        <v>10401151006</v>
      </c>
      <c r="B60" s="26" t="s">
        <v>22</v>
      </c>
      <c r="C60" s="64" t="s">
        <v>149</v>
      </c>
      <c r="D60" s="26" t="s">
        <v>161</v>
      </c>
      <c r="E60" s="54" t="str">
        <f>VLOOKUP(A60,[1]nuevo!B$3:D$44,3,0)</f>
        <v>GENERACIÓN DE PRE FACTIBILIDADES, PERFILES Y PROYECTOS DEL PLAN PATAGONIA VERDE, RECONSTRUCCIÓN</v>
      </c>
      <c r="F60" s="38">
        <v>58000000</v>
      </c>
      <c r="G60" s="38">
        <v>32480008</v>
      </c>
      <c r="H60" s="38">
        <v>0</v>
      </c>
      <c r="I60" s="38">
        <v>0</v>
      </c>
      <c r="J60" s="65">
        <v>0</v>
      </c>
      <c r="K60" s="46">
        <v>13920003</v>
      </c>
      <c r="L60" s="38">
        <v>13920003</v>
      </c>
      <c r="M60" s="46">
        <v>13920003</v>
      </c>
      <c r="N60" s="52">
        <v>44079997</v>
      </c>
    </row>
    <row r="61" spans="1:14 16383:16383" ht="51.75" x14ac:dyDescent="0.25">
      <c r="A61" s="66">
        <v>10403151003</v>
      </c>
      <c r="B61" s="26" t="s">
        <v>22</v>
      </c>
      <c r="C61" s="64" t="s">
        <v>159</v>
      </c>
      <c r="D61" s="26" t="s">
        <v>161</v>
      </c>
      <c r="E61" s="54" t="str">
        <f>VLOOKUP(A61,[1]nuevo!B$3:D$44,3,0)</f>
        <v>ASISTENCIA TÉCNICA SANEAMIENTO SANITARIO Y OTROS EN EL MARCO DEL PLAN PATAGONIA VERDE COMUNA DE HUALAIHUÉ</v>
      </c>
      <c r="F61" s="38">
        <v>54000000</v>
      </c>
      <c r="G61" s="38">
        <v>54000000</v>
      </c>
      <c r="H61" s="38">
        <v>51300000</v>
      </c>
      <c r="I61" s="38">
        <v>0</v>
      </c>
      <c r="J61" s="65">
        <v>0</v>
      </c>
      <c r="K61" s="46">
        <v>2700000</v>
      </c>
      <c r="L61" s="38">
        <v>2700000</v>
      </c>
      <c r="M61" s="46">
        <v>54000000</v>
      </c>
      <c r="N61" s="52">
        <v>0</v>
      </c>
    </row>
    <row r="62" spans="1:14 16383:16383" x14ac:dyDescent="0.2">
      <c r="A62" s="54"/>
      <c r="B62" s="35" t="s">
        <v>39</v>
      </c>
      <c r="C62" s="35"/>
      <c r="D62" s="55"/>
      <c r="E62" s="36">
        <f>SUM(E50:E61)</f>
        <v>0</v>
      </c>
      <c r="F62" s="36">
        <f>SUM(F60:F61)</f>
        <v>112000000</v>
      </c>
      <c r="G62" s="36">
        <f t="shared" ref="G62:N62" si="10">SUM(G60:G61)</f>
        <v>86480008</v>
      </c>
      <c r="H62" s="36">
        <f t="shared" si="10"/>
        <v>51300000</v>
      </c>
      <c r="I62" s="36">
        <f t="shared" si="10"/>
        <v>0</v>
      </c>
      <c r="J62" s="36">
        <f t="shared" si="10"/>
        <v>0</v>
      </c>
      <c r="K62" s="36">
        <f t="shared" si="10"/>
        <v>16620003</v>
      </c>
      <c r="L62" s="36">
        <f t="shared" si="10"/>
        <v>16620003</v>
      </c>
      <c r="M62" s="36">
        <f t="shared" si="10"/>
        <v>67920003</v>
      </c>
      <c r="N62" s="36">
        <f t="shared" si="10"/>
        <v>44079997</v>
      </c>
      <c r="XFC62" s="1">
        <f>SUM(A62:XFB62)</f>
        <v>395020014</v>
      </c>
    </row>
    <row r="63" spans="1:14 16383:16383" ht="51.75" x14ac:dyDescent="0.25">
      <c r="A63" s="66">
        <v>12301151003</v>
      </c>
      <c r="B63" s="26" t="s">
        <v>23</v>
      </c>
      <c r="C63" s="64" t="s">
        <v>158</v>
      </c>
      <c r="D63" s="26" t="s">
        <v>161</v>
      </c>
      <c r="E63" s="54" t="str">
        <f>VLOOKUP(A63,[1]nuevo!B$3:D$44,3,0)</f>
        <v>CONTRATACION DE ASISTENCIA TECNICA CONTRAPARTE DE PROYECTOS SANEAMIENTO SANITARIO, DE LA COMUNA DE PORVENIR</v>
      </c>
      <c r="F63" s="38">
        <v>18000000</v>
      </c>
      <c r="G63" s="38">
        <v>18000000</v>
      </c>
      <c r="H63" s="38">
        <v>0</v>
      </c>
      <c r="I63" s="38">
        <v>0</v>
      </c>
      <c r="J63" s="65">
        <v>0</v>
      </c>
      <c r="K63" s="46">
        <v>7200000</v>
      </c>
      <c r="L63" s="38">
        <v>7200000</v>
      </c>
      <c r="M63" s="46">
        <v>7200000</v>
      </c>
      <c r="N63" s="52">
        <v>10800000</v>
      </c>
    </row>
    <row r="64" spans="1:14 16383:16383" ht="39" x14ac:dyDescent="0.25">
      <c r="A64" s="54">
        <v>12301150401</v>
      </c>
      <c r="B64" s="26" t="s">
        <v>23</v>
      </c>
      <c r="C64" s="64" t="s">
        <v>158</v>
      </c>
      <c r="D64" s="26" t="s">
        <v>164</v>
      </c>
      <c r="E64" s="54" t="str">
        <f>VLOOKUP(A64,[1]nuevo!B$3:D$44,3,0)</f>
        <v>ESTUDIO DE PREFACTIBILIDAD SISTEMA DE APR SECTORES PERIURBANOS DE PORVENIR, TIERRA DEL FUEGO</v>
      </c>
      <c r="F64" s="38">
        <v>89650000</v>
      </c>
      <c r="G64" s="38">
        <v>84950000</v>
      </c>
      <c r="H64" s="38">
        <v>35860000</v>
      </c>
      <c r="I64" s="38">
        <v>0</v>
      </c>
      <c r="J64" s="65">
        <v>0</v>
      </c>
      <c r="K64" s="46">
        <v>39272000</v>
      </c>
      <c r="L64" s="38">
        <v>39272000</v>
      </c>
      <c r="M64" s="46">
        <v>75132000</v>
      </c>
      <c r="N64" s="52">
        <v>14518000</v>
      </c>
    </row>
    <row r="65" spans="1:14 16383:16383" x14ac:dyDescent="0.2">
      <c r="A65" s="54"/>
      <c r="B65" s="35" t="s">
        <v>39</v>
      </c>
      <c r="C65" s="35"/>
      <c r="D65" s="55"/>
      <c r="E65" s="36">
        <f>SUM(E53:E64)</f>
        <v>0</v>
      </c>
      <c r="F65" s="36">
        <f>SUM(F63:F64)</f>
        <v>107650000</v>
      </c>
      <c r="G65" s="36">
        <f t="shared" ref="G65:N65" si="11">SUM(G63:G64)</f>
        <v>102950000</v>
      </c>
      <c r="H65" s="36">
        <f t="shared" si="11"/>
        <v>35860000</v>
      </c>
      <c r="I65" s="36">
        <f t="shared" si="11"/>
        <v>0</v>
      </c>
      <c r="J65" s="36">
        <f t="shared" si="11"/>
        <v>0</v>
      </c>
      <c r="K65" s="36">
        <f t="shared" si="11"/>
        <v>46472000</v>
      </c>
      <c r="L65" s="36">
        <f t="shared" si="11"/>
        <v>46472000</v>
      </c>
      <c r="M65" s="36">
        <f t="shared" si="11"/>
        <v>82332000</v>
      </c>
      <c r="N65" s="36">
        <f t="shared" si="11"/>
        <v>25318000</v>
      </c>
      <c r="XFC65" s="1">
        <f>SUM(A65:XFB65)</f>
        <v>447054000</v>
      </c>
    </row>
    <row r="66" spans="1:14 16383:16383" ht="39" x14ac:dyDescent="0.25">
      <c r="A66" s="67">
        <v>13105151001</v>
      </c>
      <c r="B66" s="26" t="s">
        <v>24</v>
      </c>
      <c r="C66" s="64" t="s">
        <v>136</v>
      </c>
      <c r="D66" s="26" t="s">
        <v>161</v>
      </c>
      <c r="E66" s="54" t="str">
        <f>VLOOKUP(A66,[1]nuevo!B$3:D$44,3,0)</f>
        <v>CATASTRO PARA BENEFICIARIOS DE TÍTULOS DE DOMINIO DIVERSOS SECTORES, COMUNA DE EL BOSQUE</v>
      </c>
      <c r="F66" s="38">
        <v>28250000</v>
      </c>
      <c r="G66" s="38">
        <v>28250000</v>
      </c>
      <c r="H66" s="38">
        <v>0</v>
      </c>
      <c r="I66" s="38">
        <v>0</v>
      </c>
      <c r="J66" s="65">
        <v>24012500</v>
      </c>
      <c r="K66" s="46">
        <v>0</v>
      </c>
      <c r="L66" s="38">
        <v>24012500</v>
      </c>
      <c r="M66" s="46">
        <v>24012500</v>
      </c>
      <c r="N66" s="52">
        <v>4237500</v>
      </c>
    </row>
    <row r="67" spans="1:14 16383:16383" ht="39" x14ac:dyDescent="0.25">
      <c r="A67" s="67">
        <v>13129151006</v>
      </c>
      <c r="B67" s="26" t="s">
        <v>24</v>
      </c>
      <c r="C67" s="64" t="s">
        <v>150</v>
      </c>
      <c r="D67" s="26" t="s">
        <v>161</v>
      </c>
      <c r="E67" s="54" t="str">
        <f>VLOOKUP(A67,[1]nuevo!B$3:D$44,3,0)</f>
        <v>ASISTENCIA TECNICA PARA SOLUCIONES SANITARIAS PARA LA LEGUA Y OTROS SECTORES DE LA COMUNA</v>
      </c>
      <c r="F67" s="38">
        <v>109749024</v>
      </c>
      <c r="G67" s="38">
        <v>92515690</v>
      </c>
      <c r="H67" s="38">
        <v>43899609</v>
      </c>
      <c r="I67" s="38">
        <v>0</v>
      </c>
      <c r="J67" s="65">
        <v>0</v>
      </c>
      <c r="K67" s="46">
        <v>38892865</v>
      </c>
      <c r="L67" s="38">
        <v>38892865</v>
      </c>
      <c r="M67" s="46">
        <v>82792474</v>
      </c>
      <c r="N67" s="52">
        <v>26956550</v>
      </c>
    </row>
    <row r="68" spans="1:14 16383:16383" ht="15" x14ac:dyDescent="0.25">
      <c r="A68" s="54">
        <v>13501161005</v>
      </c>
      <c r="B68" s="26" t="s">
        <v>24</v>
      </c>
      <c r="C68" s="64" t="s">
        <v>156</v>
      </c>
      <c r="D68" s="26" t="s">
        <v>161</v>
      </c>
      <c r="E68" s="54" t="str">
        <f>VLOOKUP(A68,[1]nuevo!B$3:D$44,3,0)</f>
        <v>SANEAMIENTO BÁSICO DE LA COMUNA</v>
      </c>
      <c r="F68" s="38">
        <v>40128000</v>
      </c>
      <c r="G68" s="38">
        <v>40128000</v>
      </c>
      <c r="H68" s="38">
        <v>0</v>
      </c>
      <c r="I68" s="38">
        <v>0</v>
      </c>
      <c r="J68" s="65">
        <v>0</v>
      </c>
      <c r="K68" s="46">
        <v>16051200</v>
      </c>
      <c r="L68" s="38">
        <v>16051200</v>
      </c>
      <c r="M68" s="46">
        <v>16051200</v>
      </c>
      <c r="N68" s="52">
        <v>24076800</v>
      </c>
    </row>
    <row r="69" spans="1:14 16383:16383" x14ac:dyDescent="0.2">
      <c r="A69" s="54"/>
      <c r="B69" s="35" t="s">
        <v>39</v>
      </c>
      <c r="C69" s="35"/>
      <c r="D69" s="55"/>
      <c r="E69" s="36">
        <f>SUM(E57:E68)</f>
        <v>0</v>
      </c>
      <c r="F69" s="36">
        <f>SUM(F66:F68)</f>
        <v>178127024</v>
      </c>
      <c r="G69" s="36">
        <f t="shared" ref="G69:N69" si="12">SUM(G66:G68)</f>
        <v>160893690</v>
      </c>
      <c r="H69" s="36">
        <f t="shared" si="12"/>
        <v>43899609</v>
      </c>
      <c r="I69" s="36">
        <f t="shared" si="12"/>
        <v>0</v>
      </c>
      <c r="J69" s="36">
        <f t="shared" si="12"/>
        <v>24012500</v>
      </c>
      <c r="K69" s="36">
        <f t="shared" si="12"/>
        <v>54944065</v>
      </c>
      <c r="L69" s="36">
        <f t="shared" si="12"/>
        <v>78956565</v>
      </c>
      <c r="M69" s="36">
        <f t="shared" si="12"/>
        <v>122856174</v>
      </c>
      <c r="N69" s="36">
        <f t="shared" si="12"/>
        <v>55270850</v>
      </c>
      <c r="XFC69" s="1">
        <f>SUM(A69:XFB69)</f>
        <v>718960477</v>
      </c>
    </row>
    <row r="70" spans="1:14 16383:16383" ht="39" x14ac:dyDescent="0.25">
      <c r="A70" s="67">
        <v>14103151004</v>
      </c>
      <c r="B70" s="26" t="s">
        <v>14</v>
      </c>
      <c r="C70" s="64" t="s">
        <v>128</v>
      </c>
      <c r="D70" s="26" t="s">
        <v>161</v>
      </c>
      <c r="E70" s="54" t="str">
        <f>VLOOKUP(A70,[1]nuevo!B$3:D$44,3,0)</f>
        <v>ASISTENCIA TÉCNICA PROFESIONALES PARA PROYECTOS CON FINANCIAMIENTO DE LA SUBDERE EN LA COMUNA DE LANCO.</v>
      </c>
      <c r="F70" s="38">
        <v>38400000</v>
      </c>
      <c r="G70" s="38">
        <v>38400000</v>
      </c>
      <c r="H70" s="38">
        <v>12798720</v>
      </c>
      <c r="I70" s="38">
        <v>0</v>
      </c>
      <c r="J70" s="65">
        <v>25601280</v>
      </c>
      <c r="K70" s="46">
        <v>0</v>
      </c>
      <c r="L70" s="38">
        <v>25601280</v>
      </c>
      <c r="M70" s="46">
        <v>38400000</v>
      </c>
      <c r="N70" s="52">
        <v>0</v>
      </c>
    </row>
    <row r="71" spans="1:14 16383:16383" ht="13.5" thickBot="1" x14ac:dyDescent="0.25">
      <c r="A71" s="54"/>
      <c r="B71" s="35" t="s">
        <v>39</v>
      </c>
      <c r="C71" s="35"/>
      <c r="D71" s="55"/>
      <c r="E71" s="36">
        <f t="shared" ref="E71" si="13">SUM(E58:E70)</f>
        <v>0</v>
      </c>
      <c r="F71" s="36">
        <f>SUM(F70)</f>
        <v>38400000</v>
      </c>
      <c r="G71" s="36">
        <f t="shared" ref="G71:N71" si="14">SUM(G70)</f>
        <v>38400000</v>
      </c>
      <c r="H71" s="36">
        <f t="shared" si="14"/>
        <v>12798720</v>
      </c>
      <c r="I71" s="36">
        <f t="shared" si="14"/>
        <v>0</v>
      </c>
      <c r="J71" s="36">
        <f t="shared" si="14"/>
        <v>25601280</v>
      </c>
      <c r="K71" s="36">
        <f t="shared" si="14"/>
        <v>0</v>
      </c>
      <c r="L71" s="36">
        <f t="shared" si="14"/>
        <v>25601280</v>
      </c>
      <c r="M71" s="36">
        <f t="shared" si="14"/>
        <v>38400000</v>
      </c>
      <c r="N71" s="36">
        <f t="shared" si="14"/>
        <v>0</v>
      </c>
      <c r="XFC71" s="1">
        <f>SUM(A71:XFB71)</f>
        <v>179201280</v>
      </c>
    </row>
    <row r="72" spans="1:14 16383:16383" ht="13.5" thickBot="1" x14ac:dyDescent="0.25">
      <c r="A72" s="42"/>
      <c r="B72" s="41" t="s">
        <v>45</v>
      </c>
      <c r="C72" s="42"/>
      <c r="D72" s="42"/>
      <c r="E72" s="42"/>
      <c r="F72" s="43">
        <f>+F21+F31+F34+F36+F38+F50+F59+F62+F65+F69+F71</f>
        <v>2955465664</v>
      </c>
      <c r="G72" s="43">
        <f>+G21+G31+G34+G36+G38+G50+G59+G62+G65+G69+G71</f>
        <v>2870507988</v>
      </c>
      <c r="H72" s="43">
        <f>+H21+H31+H34+H36+H38+H50+H59+H62+H65+H69+H71</f>
        <v>1341895371</v>
      </c>
      <c r="I72" s="43">
        <f>+I21+I31+I34+I36+I38+I50+I59+I62+I65+I69+I71</f>
        <v>0</v>
      </c>
      <c r="J72" s="43">
        <f>+J21+J31+J34+J36+J38+J50+J59+J62+J65+J69+J71</f>
        <v>216211036</v>
      </c>
      <c r="K72" s="43">
        <f>+K21+K31+K34+K36+K38+K50+K59+K62+K65+K69+K71</f>
        <v>452573048</v>
      </c>
      <c r="L72" s="43">
        <f>+L21+L31+L34+L36+L38+L50+L59+L62+L65+L69+L71</f>
        <v>668784084</v>
      </c>
      <c r="M72" s="43">
        <f>+M21+M31+M34+M36+M38+M50+M59+M62+M65+M69+M71</f>
        <v>2010679455</v>
      </c>
      <c r="N72" s="43">
        <f>+N21+N31+N34+N36+N38+N50+N59+N62+N65+N69+N71</f>
        <v>944786209</v>
      </c>
    </row>
    <row r="74" spans="1:14 16383:16383" x14ac:dyDescent="0.2">
      <c r="A74" s="1" t="s">
        <v>46</v>
      </c>
      <c r="L74" s="68"/>
    </row>
    <row r="75" spans="1:14 16383:16383" x14ac:dyDescent="0.2">
      <c r="A75" s="1" t="s">
        <v>50</v>
      </c>
    </row>
  </sheetData>
  <autoFilter ref="A18:N75"/>
  <mergeCells count="9">
    <mergeCell ref="C11:L11"/>
    <mergeCell ref="C13:L13"/>
    <mergeCell ref="B15:L15"/>
    <mergeCell ref="A18:A19"/>
    <mergeCell ref="B16:L16"/>
    <mergeCell ref="D18:D19"/>
    <mergeCell ref="C18:C19"/>
    <mergeCell ref="E18:E19"/>
    <mergeCell ref="B18:B19"/>
  </mergeCells>
  <phoneticPr fontId="2" type="noConversion"/>
  <conditionalFormatting sqref="A55 A57:B58 I20:M20 A22:C30 A32:C33 A35:C35 A37 A51:A53 B51:C51 A60:C61 B53:B56 A39:C49 A63:C64 A66:C68 A70:C70 C53:C58 D51:M58 A20:G20 B21:F21 B31:F31 B34:F34 B36:F36 B38:F38 B50:F50 B59:F59 B62:F62 B65:F65 B69:F69 B71:F71">
    <cfRule type="cellIs" dxfId="93" priority="1341" stopIfTrue="1" operator="equal">
      <formula>"No"</formula>
    </cfRule>
  </conditionalFormatting>
  <conditionalFormatting sqref="C37">
    <cfRule type="cellIs" dxfId="92" priority="592" stopIfTrue="1" operator="equal">
      <formula>"No"</formula>
    </cfRule>
  </conditionalFormatting>
  <conditionalFormatting sqref="B37:C37">
    <cfRule type="cellIs" dxfId="91" priority="593" stopIfTrue="1" operator="equal">
      <formula>"No"</formula>
    </cfRule>
  </conditionalFormatting>
  <conditionalFormatting sqref="B52:C52">
    <cfRule type="cellIs" dxfId="90" priority="572" stopIfTrue="1" operator="equal">
      <formula>"No"</formula>
    </cfRule>
  </conditionalFormatting>
  <conditionalFormatting sqref="C52">
    <cfRule type="cellIs" dxfId="89" priority="571" stopIfTrue="1" operator="equal">
      <formula>"No"</formula>
    </cfRule>
  </conditionalFormatting>
  <conditionalFormatting sqref="A20">
    <cfRule type="cellIs" dxfId="88" priority="209" stopIfTrue="1" operator="equal">
      <formula>"No"</formula>
    </cfRule>
  </conditionalFormatting>
  <conditionalFormatting sqref="A56">
    <cfRule type="cellIs" dxfId="87" priority="204" stopIfTrue="1" operator="equal">
      <formula>"No"</formula>
    </cfRule>
  </conditionalFormatting>
  <conditionalFormatting sqref="A54">
    <cfRule type="expression" dxfId="86" priority="1346">
      <formula>A54:A846="ELIMINADO"</formula>
    </cfRule>
  </conditionalFormatting>
  <conditionalFormatting sqref="D22:D30 D32:D33 D35 D37 D39:D49 D60:D61 D63:D64 D66:D68 D70">
    <cfRule type="cellIs" dxfId="85" priority="140" stopIfTrue="1" operator="equal">
      <formula>"No"</formula>
    </cfRule>
  </conditionalFormatting>
  <conditionalFormatting sqref="I22:I30 I32:I33 I35 I37 I39:I49 I60:I61 I63:I64 I66:I68 I70">
    <cfRule type="cellIs" dxfId="84" priority="139" stopIfTrue="1" operator="equal">
      <formula>"No"</formula>
    </cfRule>
  </conditionalFormatting>
  <conditionalFormatting sqref="J22:J30 J32:J33 J35 J37 J39:J49 J60:J61 J63:J64 J66:J68 J70">
    <cfRule type="cellIs" dxfId="83" priority="138" stopIfTrue="1" operator="equal">
      <formula>"No"</formula>
    </cfRule>
  </conditionalFormatting>
  <conditionalFormatting sqref="K22:K30 K32:K33 K35 K37 K39:K49 K60:K61 K63:K64 K66:K68 K70">
    <cfRule type="cellIs" dxfId="82" priority="137" stopIfTrue="1" operator="equal">
      <formula>"No"</formula>
    </cfRule>
  </conditionalFormatting>
  <conditionalFormatting sqref="E22:G30 E32:G33 E35:G35 E37:G37 E39:G49 E60:G61 E63:G64 E66:G68 E70:G70">
    <cfRule type="cellIs" dxfId="81" priority="136" stopIfTrue="1" operator="equal">
      <formula>"No"</formula>
    </cfRule>
  </conditionalFormatting>
  <conditionalFormatting sqref="H20">
    <cfRule type="cellIs" dxfId="80" priority="134" stopIfTrue="1" operator="equal">
      <formula>"No"</formula>
    </cfRule>
  </conditionalFormatting>
  <conditionalFormatting sqref="H22:H30 H32:H33 H35 H37 H39:H49 H60:H61 H63:H64 H66:H68 H70">
    <cfRule type="cellIs" dxfId="79" priority="133" stopIfTrue="1" operator="equal">
      <formula>"No"</formula>
    </cfRule>
  </conditionalFormatting>
  <conditionalFormatting sqref="L22:L30 L32:L33 L35 L37 L39:L49 L60:L61 L63:L64 L66:L68 L70">
    <cfRule type="cellIs" dxfId="78" priority="132" stopIfTrue="1" operator="equal">
      <formula>"No"</formula>
    </cfRule>
  </conditionalFormatting>
  <conditionalFormatting sqref="M22:M30 M32:M33 M35 M37 M39:M49 M60:M61 M63:M64 M66:M68 M70">
    <cfRule type="cellIs" dxfId="77" priority="131" stopIfTrue="1" operator="equal">
      <formula>"No"</formula>
    </cfRule>
  </conditionalFormatting>
  <conditionalFormatting sqref="A21">
    <cfRule type="cellIs" dxfId="76" priority="129" stopIfTrue="1" operator="equal">
      <formula>"No"</formula>
    </cfRule>
  </conditionalFormatting>
  <conditionalFormatting sqref="E21:F21">
    <cfRule type="cellIs" dxfId="75" priority="126" stopIfTrue="1" operator="equal">
      <formula>"No"</formula>
    </cfRule>
  </conditionalFormatting>
  <conditionalFormatting sqref="E21:F21">
    <cfRule type="cellIs" dxfId="74" priority="125" stopIfTrue="1" operator="equal">
      <formula>"No"</formula>
    </cfRule>
  </conditionalFormatting>
  <conditionalFormatting sqref="D21">
    <cfRule type="cellIs" dxfId="73" priority="124" stopIfTrue="1" operator="equal">
      <formula>"No"</formula>
    </cfRule>
  </conditionalFormatting>
  <conditionalFormatting sqref="G21:N21">
    <cfRule type="cellIs" dxfId="72" priority="122" stopIfTrue="1" operator="equal">
      <formula>"No"</formula>
    </cfRule>
  </conditionalFormatting>
  <conditionalFormatting sqref="G21:N21">
    <cfRule type="cellIs" dxfId="71" priority="123" stopIfTrue="1" operator="equal">
      <formula>"No"</formula>
    </cfRule>
  </conditionalFormatting>
  <conditionalFormatting sqref="G21:N21">
    <cfRule type="cellIs" dxfId="70" priority="121" stopIfTrue="1" operator="equal">
      <formula>"No"</formula>
    </cfRule>
  </conditionalFormatting>
  <conditionalFormatting sqref="A31">
    <cfRule type="cellIs" dxfId="69" priority="120" stopIfTrue="1" operator="equal">
      <formula>"No"</formula>
    </cfRule>
  </conditionalFormatting>
  <conditionalFormatting sqref="E31:F31">
    <cfRule type="cellIs" dxfId="68" priority="117" stopIfTrue="1" operator="equal">
      <formula>"No"</formula>
    </cfRule>
  </conditionalFormatting>
  <conditionalFormatting sqref="E31:F31">
    <cfRule type="cellIs" dxfId="67" priority="116" stopIfTrue="1" operator="equal">
      <formula>"No"</formula>
    </cfRule>
  </conditionalFormatting>
  <conditionalFormatting sqref="D31">
    <cfRule type="cellIs" dxfId="66" priority="115" stopIfTrue="1" operator="equal">
      <formula>"No"</formula>
    </cfRule>
  </conditionalFormatting>
  <conditionalFormatting sqref="G71:N71">
    <cfRule type="cellIs" dxfId="65" priority="2" stopIfTrue="1" operator="equal">
      <formula>"No"</formula>
    </cfRule>
  </conditionalFormatting>
  <conditionalFormatting sqref="G71:N71">
    <cfRule type="cellIs" dxfId="64" priority="3" stopIfTrue="1" operator="equal">
      <formula>"No"</formula>
    </cfRule>
  </conditionalFormatting>
  <conditionalFormatting sqref="G71:N71">
    <cfRule type="cellIs" dxfId="63" priority="1" stopIfTrue="1" operator="equal">
      <formula>"No"</formula>
    </cfRule>
  </conditionalFormatting>
  <conditionalFormatting sqref="G31:N31">
    <cfRule type="cellIs" dxfId="62" priority="110" stopIfTrue="1" operator="equal">
      <formula>"No"</formula>
    </cfRule>
  </conditionalFormatting>
  <conditionalFormatting sqref="G31:N31">
    <cfRule type="cellIs" dxfId="61" priority="111" stopIfTrue="1" operator="equal">
      <formula>"No"</formula>
    </cfRule>
  </conditionalFormatting>
  <conditionalFormatting sqref="G31:N31">
    <cfRule type="cellIs" dxfId="60" priority="109" stopIfTrue="1" operator="equal">
      <formula>"No"</formula>
    </cfRule>
  </conditionalFormatting>
  <conditionalFormatting sqref="A34">
    <cfRule type="cellIs" dxfId="59" priority="108" stopIfTrue="1" operator="equal">
      <formula>"No"</formula>
    </cfRule>
  </conditionalFormatting>
  <conditionalFormatting sqref="E34:F34">
    <cfRule type="cellIs" dxfId="58" priority="105" stopIfTrue="1" operator="equal">
      <formula>"No"</formula>
    </cfRule>
  </conditionalFormatting>
  <conditionalFormatting sqref="E34:F34">
    <cfRule type="cellIs" dxfId="57" priority="104" stopIfTrue="1" operator="equal">
      <formula>"No"</formula>
    </cfRule>
  </conditionalFormatting>
  <conditionalFormatting sqref="D34">
    <cfRule type="cellIs" dxfId="56" priority="103" stopIfTrue="1" operator="equal">
      <formula>"No"</formula>
    </cfRule>
  </conditionalFormatting>
  <conditionalFormatting sqref="G34:N34">
    <cfRule type="cellIs" dxfId="55" priority="98" stopIfTrue="1" operator="equal">
      <formula>"No"</formula>
    </cfRule>
  </conditionalFormatting>
  <conditionalFormatting sqref="G34:N34">
    <cfRule type="cellIs" dxfId="54" priority="99" stopIfTrue="1" operator="equal">
      <formula>"No"</formula>
    </cfRule>
  </conditionalFormatting>
  <conditionalFormatting sqref="G34:N34">
    <cfRule type="cellIs" dxfId="53" priority="97" stopIfTrue="1" operator="equal">
      <formula>"No"</formula>
    </cfRule>
  </conditionalFormatting>
  <conditionalFormatting sqref="A36">
    <cfRule type="cellIs" dxfId="52" priority="96" stopIfTrue="1" operator="equal">
      <formula>"No"</formula>
    </cfRule>
  </conditionalFormatting>
  <conditionalFormatting sqref="E36:F36">
    <cfRule type="cellIs" dxfId="51" priority="93" stopIfTrue="1" operator="equal">
      <formula>"No"</formula>
    </cfRule>
  </conditionalFormatting>
  <conditionalFormatting sqref="E36:F36">
    <cfRule type="cellIs" dxfId="50" priority="92" stopIfTrue="1" operator="equal">
      <formula>"No"</formula>
    </cfRule>
  </conditionalFormatting>
  <conditionalFormatting sqref="D36">
    <cfRule type="cellIs" dxfId="49" priority="91" stopIfTrue="1" operator="equal">
      <formula>"No"</formula>
    </cfRule>
  </conditionalFormatting>
  <conditionalFormatting sqref="G36:N36">
    <cfRule type="cellIs" dxfId="48" priority="86" stopIfTrue="1" operator="equal">
      <formula>"No"</formula>
    </cfRule>
  </conditionalFormatting>
  <conditionalFormatting sqref="G36:N36">
    <cfRule type="cellIs" dxfId="47" priority="87" stopIfTrue="1" operator="equal">
      <formula>"No"</formula>
    </cfRule>
  </conditionalFormatting>
  <conditionalFormatting sqref="G36:N36">
    <cfRule type="cellIs" dxfId="46" priority="85" stopIfTrue="1" operator="equal">
      <formula>"No"</formula>
    </cfRule>
  </conditionalFormatting>
  <conditionalFormatting sqref="A38">
    <cfRule type="cellIs" dxfId="45" priority="84" stopIfTrue="1" operator="equal">
      <formula>"No"</formula>
    </cfRule>
  </conditionalFormatting>
  <conditionalFormatting sqref="E38:F38">
    <cfRule type="cellIs" dxfId="44" priority="81" stopIfTrue="1" operator="equal">
      <formula>"No"</formula>
    </cfRule>
  </conditionalFormatting>
  <conditionalFormatting sqref="E38:F38">
    <cfRule type="cellIs" dxfId="43" priority="80" stopIfTrue="1" operator="equal">
      <formula>"No"</formula>
    </cfRule>
  </conditionalFormatting>
  <conditionalFormatting sqref="D38">
    <cfRule type="cellIs" dxfId="42" priority="79" stopIfTrue="1" operator="equal">
      <formula>"No"</formula>
    </cfRule>
  </conditionalFormatting>
  <conditionalFormatting sqref="G38:N38">
    <cfRule type="cellIs" dxfId="41" priority="74" stopIfTrue="1" operator="equal">
      <formula>"No"</formula>
    </cfRule>
  </conditionalFormatting>
  <conditionalFormatting sqref="G38:N38">
    <cfRule type="cellIs" dxfId="40" priority="75" stopIfTrue="1" operator="equal">
      <formula>"No"</formula>
    </cfRule>
  </conditionalFormatting>
  <conditionalFormatting sqref="G38:N38">
    <cfRule type="cellIs" dxfId="39" priority="73" stopIfTrue="1" operator="equal">
      <formula>"No"</formula>
    </cfRule>
  </conditionalFormatting>
  <conditionalFormatting sqref="A50">
    <cfRule type="cellIs" dxfId="38" priority="72" stopIfTrue="1" operator="equal">
      <formula>"No"</formula>
    </cfRule>
  </conditionalFormatting>
  <conditionalFormatting sqref="E50:F50">
    <cfRule type="cellIs" dxfId="37" priority="69" stopIfTrue="1" operator="equal">
      <formula>"No"</formula>
    </cfRule>
  </conditionalFormatting>
  <conditionalFormatting sqref="E50:F50">
    <cfRule type="cellIs" dxfId="36" priority="68" stopIfTrue="1" operator="equal">
      <formula>"No"</formula>
    </cfRule>
  </conditionalFormatting>
  <conditionalFormatting sqref="D50">
    <cfRule type="cellIs" dxfId="35" priority="67" stopIfTrue="1" operator="equal">
      <formula>"No"</formula>
    </cfRule>
  </conditionalFormatting>
  <conditionalFormatting sqref="G50:N50">
    <cfRule type="cellIs" dxfId="34" priority="62" stopIfTrue="1" operator="equal">
      <formula>"No"</formula>
    </cfRule>
  </conditionalFormatting>
  <conditionalFormatting sqref="G50:N50">
    <cfRule type="cellIs" dxfId="33" priority="63" stopIfTrue="1" operator="equal">
      <formula>"No"</formula>
    </cfRule>
  </conditionalFormatting>
  <conditionalFormatting sqref="G50:N50">
    <cfRule type="cellIs" dxfId="32" priority="61" stopIfTrue="1" operator="equal">
      <formula>"No"</formula>
    </cfRule>
  </conditionalFormatting>
  <conditionalFormatting sqref="A59">
    <cfRule type="cellIs" dxfId="31" priority="60" stopIfTrue="1" operator="equal">
      <formula>"No"</formula>
    </cfRule>
  </conditionalFormatting>
  <conditionalFormatting sqref="E59:F59">
    <cfRule type="cellIs" dxfId="30" priority="57" stopIfTrue="1" operator="equal">
      <formula>"No"</formula>
    </cfRule>
  </conditionalFormatting>
  <conditionalFormatting sqref="E59:F59">
    <cfRule type="cellIs" dxfId="29" priority="56" stopIfTrue="1" operator="equal">
      <formula>"No"</formula>
    </cfRule>
  </conditionalFormatting>
  <conditionalFormatting sqref="D59">
    <cfRule type="cellIs" dxfId="28" priority="55" stopIfTrue="1" operator="equal">
      <formula>"No"</formula>
    </cfRule>
  </conditionalFormatting>
  <conditionalFormatting sqref="G59:N59">
    <cfRule type="cellIs" dxfId="27" priority="50" stopIfTrue="1" operator="equal">
      <formula>"No"</formula>
    </cfRule>
  </conditionalFormatting>
  <conditionalFormatting sqref="G59:N59">
    <cfRule type="cellIs" dxfId="26" priority="51" stopIfTrue="1" operator="equal">
      <formula>"No"</formula>
    </cfRule>
  </conditionalFormatting>
  <conditionalFormatting sqref="G59:N59">
    <cfRule type="cellIs" dxfId="25" priority="49" stopIfTrue="1" operator="equal">
      <formula>"No"</formula>
    </cfRule>
  </conditionalFormatting>
  <conditionalFormatting sqref="A62">
    <cfRule type="cellIs" dxfId="24" priority="48" stopIfTrue="1" operator="equal">
      <formula>"No"</formula>
    </cfRule>
  </conditionalFormatting>
  <conditionalFormatting sqref="E62:F62">
    <cfRule type="cellIs" dxfId="23" priority="45" stopIfTrue="1" operator="equal">
      <formula>"No"</formula>
    </cfRule>
  </conditionalFormatting>
  <conditionalFormatting sqref="E62:F62">
    <cfRule type="cellIs" dxfId="22" priority="44" stopIfTrue="1" operator="equal">
      <formula>"No"</formula>
    </cfRule>
  </conditionalFormatting>
  <conditionalFormatting sqref="D62">
    <cfRule type="cellIs" dxfId="21" priority="43" stopIfTrue="1" operator="equal">
      <formula>"No"</formula>
    </cfRule>
  </conditionalFormatting>
  <conditionalFormatting sqref="G62:N62">
    <cfRule type="cellIs" dxfId="20" priority="38" stopIfTrue="1" operator="equal">
      <formula>"No"</formula>
    </cfRule>
  </conditionalFormatting>
  <conditionalFormatting sqref="G62:N62">
    <cfRule type="cellIs" dxfId="19" priority="39" stopIfTrue="1" operator="equal">
      <formula>"No"</formula>
    </cfRule>
  </conditionalFormatting>
  <conditionalFormatting sqref="G62:N62">
    <cfRule type="cellIs" dxfId="18" priority="37" stopIfTrue="1" operator="equal">
      <formula>"No"</formula>
    </cfRule>
  </conditionalFormatting>
  <conditionalFormatting sqref="A65">
    <cfRule type="cellIs" dxfId="17" priority="36" stopIfTrue="1" operator="equal">
      <formula>"No"</formula>
    </cfRule>
  </conditionalFormatting>
  <conditionalFormatting sqref="E65:F65">
    <cfRule type="cellIs" dxfId="16" priority="33" stopIfTrue="1" operator="equal">
      <formula>"No"</formula>
    </cfRule>
  </conditionalFormatting>
  <conditionalFormatting sqref="E65:F65">
    <cfRule type="cellIs" dxfId="15" priority="32" stopIfTrue="1" operator="equal">
      <formula>"No"</formula>
    </cfRule>
  </conditionalFormatting>
  <conditionalFormatting sqref="D65">
    <cfRule type="cellIs" dxfId="14" priority="31" stopIfTrue="1" operator="equal">
      <formula>"No"</formula>
    </cfRule>
  </conditionalFormatting>
  <conditionalFormatting sqref="G65:N65">
    <cfRule type="cellIs" dxfId="13" priority="26" stopIfTrue="1" operator="equal">
      <formula>"No"</formula>
    </cfRule>
  </conditionalFormatting>
  <conditionalFormatting sqref="G65:N65">
    <cfRule type="cellIs" dxfId="12" priority="27" stopIfTrue="1" operator="equal">
      <formula>"No"</formula>
    </cfRule>
  </conditionalFormatting>
  <conditionalFormatting sqref="G65:N65">
    <cfRule type="cellIs" dxfId="11" priority="25" stopIfTrue="1" operator="equal">
      <formula>"No"</formula>
    </cfRule>
  </conditionalFormatting>
  <conditionalFormatting sqref="A69">
    <cfRule type="cellIs" dxfId="10" priority="24" stopIfTrue="1" operator="equal">
      <formula>"No"</formula>
    </cfRule>
  </conditionalFormatting>
  <conditionalFormatting sqref="E69:F69">
    <cfRule type="cellIs" dxfId="9" priority="21" stopIfTrue="1" operator="equal">
      <formula>"No"</formula>
    </cfRule>
  </conditionalFormatting>
  <conditionalFormatting sqref="E69:F69">
    <cfRule type="cellIs" dxfId="8" priority="20" stopIfTrue="1" operator="equal">
      <formula>"No"</formula>
    </cfRule>
  </conditionalFormatting>
  <conditionalFormatting sqref="D69">
    <cfRule type="cellIs" dxfId="7" priority="19" stopIfTrue="1" operator="equal">
      <formula>"No"</formula>
    </cfRule>
  </conditionalFormatting>
  <conditionalFormatting sqref="G69:N69">
    <cfRule type="cellIs" dxfId="6" priority="14" stopIfTrue="1" operator="equal">
      <formula>"No"</formula>
    </cfRule>
  </conditionalFormatting>
  <conditionalFormatting sqref="G69:N69">
    <cfRule type="cellIs" dxfId="5" priority="15" stopIfTrue="1" operator="equal">
      <formula>"No"</formula>
    </cfRule>
  </conditionalFormatting>
  <conditionalFormatting sqref="G69:N69">
    <cfRule type="cellIs" dxfId="4" priority="13" stopIfTrue="1" operator="equal">
      <formula>"No"</formula>
    </cfRule>
  </conditionalFormatting>
  <conditionalFormatting sqref="A71">
    <cfRule type="cellIs" dxfId="3" priority="12" stopIfTrue="1" operator="equal">
      <formula>"No"</formula>
    </cfRule>
  </conditionalFormatting>
  <conditionalFormatting sqref="E71:F71">
    <cfRule type="cellIs" dxfId="2" priority="9" stopIfTrue="1" operator="equal">
      <formula>"No"</formula>
    </cfRule>
  </conditionalFormatting>
  <conditionalFormatting sqref="E71:F71">
    <cfRule type="cellIs" dxfId="1" priority="8" stopIfTrue="1" operator="equal">
      <formula>"No"</formula>
    </cfRule>
  </conditionalFormatting>
  <conditionalFormatting sqref="D71">
    <cfRule type="cellIs" dxfId="0" priority="7" stopIfTrue="1" operator="equal">
      <formula>"No"</formula>
    </cfRule>
  </conditionalFormatting>
  <printOptions horizontalCentered="1"/>
  <pageMargins left="0.39370078740157483" right="0.39370078740157483" top="0.39370078740157483" bottom="0.39370078740157483" header="0" footer="0"/>
  <pageSetup paperSize="134" scale="34" fitToHeight="27"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PMB 2016</vt:lpstr>
      <vt:lpstr>Acciones Concurrentes 2016</vt:lpstr>
      <vt:lpstr>'Acciones Concurrentes 2016'!Área_de_impresión</vt:lpstr>
      <vt:lpstr>'PMB 2016'!Área_de_impresión</vt:lpstr>
      <vt:lpstr>'Acciones Concurrentes 2016'!Títulos_a_imprimir</vt:lpstr>
    </vt:vector>
  </TitlesOfParts>
  <Company>subdere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etumba</dc:creator>
  <cp:lastModifiedBy>Fabiola Corona Mellibosky</cp:lastModifiedBy>
  <cp:lastPrinted>2016-04-28T21:15:02Z</cp:lastPrinted>
  <dcterms:created xsi:type="dcterms:W3CDTF">2008-06-24T19:42:15Z</dcterms:created>
  <dcterms:modified xsi:type="dcterms:W3CDTF">2017-09-26T14:40:16Z</dcterms:modified>
</cp:coreProperties>
</file>