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bookViews>
    <workbookView xWindow="0" yWindow="0" windowWidth="28800" windowHeight="11325" activeTab="6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</sheets>
  <calcPr calcId="152511"/>
  <extLst>
    <ext uri="GoogleSheetsCustomDataVersion2">
      <go:sheetsCustomData xmlns:go="http://customooxmlschemas.google.com/" r:id="rId12" roundtripDataChecksum="5ukawnqYg08fqY8ZppmayiRrkspCjONbcKJXyPhMl8A="/>
    </ext>
  </extLst>
</workbook>
</file>

<file path=xl/calcChain.xml><?xml version="1.0" encoding="utf-8"?>
<calcChain xmlns="http://schemas.openxmlformats.org/spreadsheetml/2006/main">
  <c r="P31" i="2" l="1"/>
  <c r="P23" i="2"/>
  <c r="P11" i="2" s="1"/>
  <c r="F85" i="8"/>
  <c r="G73" i="7" s="1"/>
  <c r="H73" i="7" s="1"/>
  <c r="I73" i="7" s="1"/>
  <c r="F84" i="8"/>
  <c r="K83" i="8"/>
  <c r="J83" i="8"/>
  <c r="H83" i="8"/>
  <c r="F83" i="8"/>
  <c r="F82" i="8"/>
  <c r="F81" i="8"/>
  <c r="F80" i="8" s="1"/>
  <c r="P80" i="8"/>
  <c r="P55" i="8" s="1"/>
  <c r="O80" i="8"/>
  <c r="N80" i="8"/>
  <c r="M80" i="8"/>
  <c r="M55" i="8" s="1"/>
  <c r="L80" i="8"/>
  <c r="L55" i="8" s="1"/>
  <c r="K80" i="8"/>
  <c r="K55" i="8" s="1"/>
  <c r="J80" i="8"/>
  <c r="I80" i="8"/>
  <c r="H80" i="8"/>
  <c r="H55" i="8" s="1"/>
  <c r="G80" i="8"/>
  <c r="F79" i="8"/>
  <c r="F78" i="8"/>
  <c r="F77" i="8"/>
  <c r="G65" i="7" s="1"/>
  <c r="H65" i="7" s="1"/>
  <c r="I65" i="7" s="1"/>
  <c r="F76" i="8"/>
  <c r="F75" i="8"/>
  <c r="F74" i="8"/>
  <c r="F73" i="8"/>
  <c r="F72" i="8"/>
  <c r="F71" i="8"/>
  <c r="G59" i="7" s="1"/>
  <c r="H59" i="7" s="1"/>
  <c r="I59" i="7" s="1"/>
  <c r="F70" i="8"/>
  <c r="G58" i="7" s="1"/>
  <c r="H58" i="7" s="1"/>
  <c r="F69" i="8"/>
  <c r="G57" i="7" s="1"/>
  <c r="H57" i="7" s="1"/>
  <c r="I57" i="7" s="1"/>
  <c r="F68" i="8"/>
  <c r="F67" i="8"/>
  <c r="F66" i="8"/>
  <c r="F65" i="8"/>
  <c r="F64" i="8"/>
  <c r="F63" i="8"/>
  <c r="G51" i="7" s="1"/>
  <c r="H51" i="7" s="1"/>
  <c r="I51" i="7" s="1"/>
  <c r="F62" i="8"/>
  <c r="G50" i="7" s="1"/>
  <c r="H50" i="7" s="1"/>
  <c r="F61" i="8"/>
  <c r="G49" i="7" s="1"/>
  <c r="H49" i="7" s="1"/>
  <c r="I49" i="7" s="1"/>
  <c r="F60" i="8"/>
  <c r="F59" i="8"/>
  <c r="F58" i="8"/>
  <c r="F57" i="8"/>
  <c r="L56" i="8"/>
  <c r="K56" i="8"/>
  <c r="J56" i="8"/>
  <c r="F56" i="8"/>
  <c r="O55" i="8"/>
  <c r="N55" i="8"/>
  <c r="J55" i="8"/>
  <c r="I55" i="8"/>
  <c r="G55" i="8"/>
  <c r="F54" i="8"/>
  <c r="F53" i="8"/>
  <c r="F52" i="8"/>
  <c r="F51" i="8"/>
  <c r="F50" i="8"/>
  <c r="G38" i="7" s="1"/>
  <c r="H38" i="7" s="1"/>
  <c r="I38" i="7" s="1"/>
  <c r="F49" i="8"/>
  <c r="F48" i="8"/>
  <c r="F47" i="8"/>
  <c r="G35" i="7" s="1"/>
  <c r="H35" i="7" s="1"/>
  <c r="I35" i="7" s="1"/>
  <c r="F46" i="8"/>
  <c r="F45" i="8"/>
  <c r="F44" i="8"/>
  <c r="F43" i="8"/>
  <c r="F42" i="8"/>
  <c r="G30" i="7" s="1"/>
  <c r="H30" i="7" s="1"/>
  <c r="I30" i="7" s="1"/>
  <c r="F41" i="8"/>
  <c r="F40" i="8"/>
  <c r="F39" i="8"/>
  <c r="G27" i="7" s="1"/>
  <c r="F38" i="8"/>
  <c r="F37" i="8"/>
  <c r="F36" i="8"/>
  <c r="F35" i="8"/>
  <c r="F34" i="8"/>
  <c r="F28" i="8" s="1"/>
  <c r="F27" i="8" s="1"/>
  <c r="F33" i="8"/>
  <c r="F32" i="8"/>
  <c r="F31" i="8"/>
  <c r="G19" i="7" s="1"/>
  <c r="F30" i="8"/>
  <c r="F29" i="8"/>
  <c r="H26" i="8"/>
  <c r="G26" i="8"/>
  <c r="F25" i="8"/>
  <c r="F24" i="8"/>
  <c r="F23" i="8"/>
  <c r="F22" i="8"/>
  <c r="F21" i="8"/>
  <c r="F20" i="8"/>
  <c r="F19" i="8"/>
  <c r="F18" i="8" s="1"/>
  <c r="F17" i="8" s="1"/>
  <c r="F16" i="8"/>
  <c r="P15" i="8"/>
  <c r="O15" i="8"/>
  <c r="N15" i="8"/>
  <c r="M15" i="8"/>
  <c r="L15" i="8"/>
  <c r="K15" i="8"/>
  <c r="J15" i="8"/>
  <c r="I15" i="8"/>
  <c r="H15" i="8"/>
  <c r="G15" i="8"/>
  <c r="F15" i="8" s="1"/>
  <c r="F12" i="8" s="1"/>
  <c r="F14" i="8"/>
  <c r="F13" i="8" s="1"/>
  <c r="G72" i="7"/>
  <c r="G70" i="7"/>
  <c r="H70" i="7" s="1"/>
  <c r="I70" i="7" s="1"/>
  <c r="H69" i="7"/>
  <c r="I69" i="7" s="1"/>
  <c r="G69" i="7"/>
  <c r="G68" i="7" s="1"/>
  <c r="H68" i="7" s="1"/>
  <c r="I68" i="7" s="1"/>
  <c r="F68" i="7"/>
  <c r="G67" i="7"/>
  <c r="H67" i="7" s="1"/>
  <c r="I67" i="7" s="1"/>
  <c r="G66" i="7"/>
  <c r="H66" i="7" s="1"/>
  <c r="I66" i="7" s="1"/>
  <c r="H64" i="7"/>
  <c r="I64" i="7" s="1"/>
  <c r="G64" i="7"/>
  <c r="H63" i="7"/>
  <c r="I63" i="7" s="1"/>
  <c r="G62" i="7"/>
  <c r="H62" i="7" s="1"/>
  <c r="I62" i="7" s="1"/>
  <c r="H61" i="7"/>
  <c r="I61" i="7" s="1"/>
  <c r="G61" i="7"/>
  <c r="H60" i="7"/>
  <c r="I60" i="7" s="1"/>
  <c r="G60" i="7"/>
  <c r="I58" i="7"/>
  <c r="G56" i="7"/>
  <c r="H56" i="7" s="1"/>
  <c r="I56" i="7" s="1"/>
  <c r="G55" i="7"/>
  <c r="H55" i="7" s="1"/>
  <c r="I55" i="7" s="1"/>
  <c r="G54" i="7"/>
  <c r="H54" i="7" s="1"/>
  <c r="I54" i="7" s="1"/>
  <c r="H53" i="7"/>
  <c r="I53" i="7" s="1"/>
  <c r="G53" i="7"/>
  <c r="H52" i="7"/>
  <c r="I52" i="7" s="1"/>
  <c r="G52" i="7"/>
  <c r="I50" i="7"/>
  <c r="G48" i="7"/>
  <c r="H48" i="7" s="1"/>
  <c r="I48" i="7" s="1"/>
  <c r="G47" i="7"/>
  <c r="H47" i="7" s="1"/>
  <c r="I47" i="7" s="1"/>
  <c r="G46" i="7"/>
  <c r="H46" i="7" s="1"/>
  <c r="I46" i="7" s="1"/>
  <c r="H45" i="7"/>
  <c r="I45" i="7" s="1"/>
  <c r="G45" i="7"/>
  <c r="F44" i="7"/>
  <c r="F43" i="7"/>
  <c r="H42" i="7"/>
  <c r="I42" i="7" s="1"/>
  <c r="H41" i="7"/>
  <c r="I41" i="7" s="1"/>
  <c r="G40" i="7"/>
  <c r="H40" i="7" s="1"/>
  <c r="I40" i="7" s="1"/>
  <c r="G39" i="7"/>
  <c r="H39" i="7" s="1"/>
  <c r="I39" i="7" s="1"/>
  <c r="H37" i="7"/>
  <c r="I37" i="7" s="1"/>
  <c r="G37" i="7"/>
  <c r="H36" i="7"/>
  <c r="I36" i="7" s="1"/>
  <c r="G36" i="7"/>
  <c r="I34" i="7"/>
  <c r="H34" i="7"/>
  <c r="G34" i="7"/>
  <c r="G33" i="7"/>
  <c r="H33" i="7" s="1"/>
  <c r="I33" i="7" s="1"/>
  <c r="G32" i="7"/>
  <c r="H32" i="7" s="1"/>
  <c r="I32" i="7" s="1"/>
  <c r="G31" i="7"/>
  <c r="H31" i="7" s="1"/>
  <c r="I31" i="7" s="1"/>
  <c r="H29" i="7"/>
  <c r="I29" i="7" s="1"/>
  <c r="G29" i="7"/>
  <c r="H28" i="7"/>
  <c r="I28" i="7" s="1"/>
  <c r="G28" i="7"/>
  <c r="H27" i="7"/>
  <c r="I27" i="7" s="1"/>
  <c r="I26" i="7"/>
  <c r="H26" i="7"/>
  <c r="G26" i="7"/>
  <c r="G25" i="7"/>
  <c r="H25" i="7" s="1"/>
  <c r="I25" i="7" s="1"/>
  <c r="G24" i="7"/>
  <c r="H24" i="7" s="1"/>
  <c r="I24" i="7" s="1"/>
  <c r="G23" i="7"/>
  <c r="H23" i="7" s="1"/>
  <c r="I23" i="7" s="1"/>
  <c r="H21" i="7"/>
  <c r="I21" i="7" s="1"/>
  <c r="G21" i="7"/>
  <c r="H20" i="7"/>
  <c r="I20" i="7" s="1"/>
  <c r="G20" i="7"/>
  <c r="H19" i="7"/>
  <c r="I19" i="7" s="1"/>
  <c r="I18" i="7"/>
  <c r="H18" i="7"/>
  <c r="G18" i="7"/>
  <c r="G17" i="7"/>
  <c r="H17" i="7" s="1"/>
  <c r="I17" i="7" s="1"/>
  <c r="F16" i="7"/>
  <c r="G15" i="7"/>
  <c r="I13" i="7"/>
  <c r="H13" i="7"/>
  <c r="G12" i="7"/>
  <c r="H12" i="7" s="1"/>
  <c r="I12" i="7" s="1"/>
  <c r="G11" i="7"/>
  <c r="G8" i="7" s="1"/>
  <c r="F11" i="7"/>
  <c r="H11" i="7" s="1"/>
  <c r="I11" i="7" s="1"/>
  <c r="H10" i="7"/>
  <c r="I10" i="7" s="1"/>
  <c r="G9" i="7"/>
  <c r="F9" i="7"/>
  <c r="F8" i="7"/>
  <c r="F72" i="6"/>
  <c r="F71" i="6"/>
  <c r="G52" i="5" s="1"/>
  <c r="G70" i="6"/>
  <c r="F70" i="6" s="1"/>
  <c r="F69" i="6"/>
  <c r="F68" i="6"/>
  <c r="G50" i="5" s="1"/>
  <c r="H50" i="5" s="1"/>
  <c r="I50" i="5" s="1"/>
  <c r="F67" i="6"/>
  <c r="F66" i="6"/>
  <c r="F65" i="6"/>
  <c r="F64" i="6"/>
  <c r="F63" i="6"/>
  <c r="G45" i="5" s="1"/>
  <c r="M62" i="6"/>
  <c r="M58" i="6" s="1"/>
  <c r="L62" i="6"/>
  <c r="K62" i="6"/>
  <c r="J62" i="6"/>
  <c r="I62" i="6"/>
  <c r="H62" i="6"/>
  <c r="H58" i="6" s="1"/>
  <c r="G62" i="6"/>
  <c r="G58" i="6" s="1"/>
  <c r="F61" i="6"/>
  <c r="F60" i="6"/>
  <c r="F59" i="6"/>
  <c r="L58" i="6"/>
  <c r="K58" i="6"/>
  <c r="J58" i="6"/>
  <c r="I58" i="6"/>
  <c r="F57" i="6"/>
  <c r="F56" i="6"/>
  <c r="M55" i="6"/>
  <c r="L55" i="6"/>
  <c r="K55" i="6"/>
  <c r="J55" i="6"/>
  <c r="I55" i="6"/>
  <c r="H55" i="6"/>
  <c r="H54" i="6" s="1"/>
  <c r="G55" i="6"/>
  <c r="F55" i="6"/>
  <c r="M54" i="6"/>
  <c r="L54" i="6"/>
  <c r="K54" i="6"/>
  <c r="J54" i="6"/>
  <c r="I54" i="6"/>
  <c r="G54" i="6"/>
  <c r="F54" i="6"/>
  <c r="F53" i="6"/>
  <c r="F52" i="6"/>
  <c r="F51" i="6"/>
  <c r="F49" i="6"/>
  <c r="H33" i="5" s="1"/>
  <c r="F48" i="6"/>
  <c r="M47" i="6"/>
  <c r="L47" i="6"/>
  <c r="K47" i="6"/>
  <c r="J47" i="6"/>
  <c r="I47" i="6"/>
  <c r="H47" i="6"/>
  <c r="G47" i="6"/>
  <c r="F47" i="6"/>
  <c r="F46" i="6"/>
  <c r="F43" i="6" s="1"/>
  <c r="F45" i="6"/>
  <c r="F44" i="6"/>
  <c r="M43" i="6"/>
  <c r="M38" i="6" s="1"/>
  <c r="L43" i="6"/>
  <c r="K43" i="6"/>
  <c r="K38" i="6" s="1"/>
  <c r="G28" i="5" s="1"/>
  <c r="G27" i="5" s="1"/>
  <c r="G23" i="5" s="1"/>
  <c r="H23" i="5" s="1"/>
  <c r="I23" i="5" s="1"/>
  <c r="J43" i="6"/>
  <c r="J38" i="6" s="1"/>
  <c r="I43" i="6"/>
  <c r="H43" i="6"/>
  <c r="H38" i="6" s="1"/>
  <c r="G43" i="6"/>
  <c r="F42" i="6"/>
  <c r="F41" i="6"/>
  <c r="F40" i="6"/>
  <c r="L38" i="6"/>
  <c r="I38" i="6"/>
  <c r="G38" i="6"/>
  <c r="F36" i="6"/>
  <c r="F35" i="6"/>
  <c r="F34" i="6" s="1"/>
  <c r="F33" i="6"/>
  <c r="F32" i="6"/>
  <c r="F31" i="6"/>
  <c r="F30" i="6"/>
  <c r="F29" i="6"/>
  <c r="F28" i="6"/>
  <c r="F27" i="6"/>
  <c r="F26" i="6"/>
  <c r="F25" i="6"/>
  <c r="F21" i="6" s="1"/>
  <c r="F20" i="6" s="1"/>
  <c r="F24" i="6"/>
  <c r="F23" i="6"/>
  <c r="F22" i="6"/>
  <c r="G17" i="5" s="1"/>
  <c r="G16" i="5" s="1"/>
  <c r="M21" i="6"/>
  <c r="L21" i="6"/>
  <c r="K21" i="6"/>
  <c r="J21" i="6"/>
  <c r="I21" i="6"/>
  <c r="H21" i="6"/>
  <c r="G21" i="6"/>
  <c r="F19" i="6"/>
  <c r="F18" i="6"/>
  <c r="F17" i="6"/>
  <c r="M16" i="6"/>
  <c r="L16" i="6"/>
  <c r="K16" i="6"/>
  <c r="J16" i="6"/>
  <c r="I16" i="6"/>
  <c r="H16" i="6"/>
  <c r="G16" i="6"/>
  <c r="F16" i="6"/>
  <c r="F15" i="6"/>
  <c r="G14" i="6"/>
  <c r="H13" i="6"/>
  <c r="I53" i="5"/>
  <c r="H53" i="5"/>
  <c r="F51" i="5"/>
  <c r="H49" i="5"/>
  <c r="I49" i="5" s="1"/>
  <c r="H48" i="5"/>
  <c r="I48" i="5" s="1"/>
  <c r="G47" i="5"/>
  <c r="H47" i="5" s="1"/>
  <c r="I47" i="5" s="1"/>
  <c r="G46" i="5"/>
  <c r="H46" i="5" s="1"/>
  <c r="I46" i="5" s="1"/>
  <c r="H44" i="5"/>
  <c r="I44" i="5" s="1"/>
  <c r="F43" i="5"/>
  <c r="H42" i="5"/>
  <c r="I42" i="5" s="1"/>
  <c r="H41" i="5"/>
  <c r="I41" i="5" s="1"/>
  <c r="I40" i="5"/>
  <c r="H40" i="5"/>
  <c r="F39" i="5"/>
  <c r="H38" i="5"/>
  <c r="I38" i="5" s="1"/>
  <c r="G37" i="5"/>
  <c r="H37" i="5" s="1"/>
  <c r="I37" i="5" s="1"/>
  <c r="F36" i="5"/>
  <c r="F35" i="5"/>
  <c r="H34" i="5"/>
  <c r="I34" i="5" s="1"/>
  <c r="I33" i="5"/>
  <c r="I32" i="5"/>
  <c r="H32" i="5"/>
  <c r="G32" i="5"/>
  <c r="I31" i="5"/>
  <c r="G31" i="5"/>
  <c r="F31" i="5"/>
  <c r="H31" i="5" s="1"/>
  <c r="H29" i="5"/>
  <c r="I29" i="5" s="1"/>
  <c r="G29" i="5"/>
  <c r="F27" i="5"/>
  <c r="F23" i="5" s="1"/>
  <c r="I26" i="5"/>
  <c r="H26" i="5"/>
  <c r="I25" i="5"/>
  <c r="H25" i="5"/>
  <c r="H24" i="5"/>
  <c r="I24" i="5" s="1"/>
  <c r="F22" i="5"/>
  <c r="H21" i="5"/>
  <c r="I21" i="5" s="1"/>
  <c r="G21" i="5"/>
  <c r="H20" i="5"/>
  <c r="I20" i="5" s="1"/>
  <c r="G19" i="5"/>
  <c r="F19" i="5"/>
  <c r="H18" i="5"/>
  <c r="I18" i="5" s="1"/>
  <c r="F16" i="5"/>
  <c r="F15" i="5" s="1"/>
  <c r="H15" i="5" s="1"/>
  <c r="I15" i="5" s="1"/>
  <c r="G15" i="5"/>
  <c r="H14" i="5"/>
  <c r="I14" i="5" s="1"/>
  <c r="G14" i="5"/>
  <c r="G13" i="5" s="1"/>
  <c r="F13" i="5"/>
  <c r="H13" i="5" s="1"/>
  <c r="I13" i="5" s="1"/>
  <c r="G12" i="5"/>
  <c r="H12" i="5" s="1"/>
  <c r="I12" i="5" s="1"/>
  <c r="F11" i="5"/>
  <c r="F9" i="5"/>
  <c r="F31" i="4"/>
  <c r="G30" i="3" s="1"/>
  <c r="G29" i="3" s="1"/>
  <c r="H30" i="4"/>
  <c r="G30" i="4"/>
  <c r="F29" i="4"/>
  <c r="J28" i="4"/>
  <c r="J27" i="4" s="1"/>
  <c r="I28" i="4"/>
  <c r="I27" i="4" s="1"/>
  <c r="H28" i="4"/>
  <c r="H27" i="4" s="1"/>
  <c r="G28" i="4"/>
  <c r="G27" i="4" s="1"/>
  <c r="F28" i="4"/>
  <c r="F27" i="4"/>
  <c r="F26" i="4"/>
  <c r="F25" i="4" s="1"/>
  <c r="J25" i="4"/>
  <c r="I25" i="4"/>
  <c r="H25" i="4"/>
  <c r="G25" i="4"/>
  <c r="F24" i="4"/>
  <c r="F23" i="4"/>
  <c r="G21" i="3" s="1"/>
  <c r="H21" i="3" s="1"/>
  <c r="I21" i="3" s="1"/>
  <c r="F22" i="4"/>
  <c r="F21" i="4"/>
  <c r="J20" i="4"/>
  <c r="J19" i="4" s="1"/>
  <c r="J18" i="4" s="1"/>
  <c r="I20" i="4"/>
  <c r="H20" i="4"/>
  <c r="G20" i="4"/>
  <c r="I19" i="4"/>
  <c r="H19" i="4"/>
  <c r="H18" i="4" s="1"/>
  <c r="G19" i="4"/>
  <c r="G18" i="4"/>
  <c r="F17" i="4"/>
  <c r="G14" i="3" s="1"/>
  <c r="H14" i="3" s="1"/>
  <c r="F16" i="4"/>
  <c r="G13" i="3" s="1"/>
  <c r="J15" i="4"/>
  <c r="I15" i="4"/>
  <c r="H15" i="4"/>
  <c r="G15" i="4"/>
  <c r="F15" i="4"/>
  <c r="F14" i="4"/>
  <c r="F13" i="4"/>
  <c r="I12" i="4"/>
  <c r="I11" i="4" s="1"/>
  <c r="H12" i="4"/>
  <c r="G12" i="4"/>
  <c r="J11" i="4"/>
  <c r="H11" i="4"/>
  <c r="G11" i="4"/>
  <c r="H31" i="3"/>
  <c r="I31" i="3" s="1"/>
  <c r="G31" i="3"/>
  <c r="F29" i="3"/>
  <c r="H29" i="3" s="1"/>
  <c r="I29" i="3" s="1"/>
  <c r="G28" i="3"/>
  <c r="H28" i="3" s="1"/>
  <c r="I28" i="3" s="1"/>
  <c r="F27" i="3"/>
  <c r="F26" i="3"/>
  <c r="G25" i="3"/>
  <c r="G24" i="3" s="1"/>
  <c r="H24" i="3"/>
  <c r="I24" i="3" s="1"/>
  <c r="F24" i="3"/>
  <c r="I23" i="3"/>
  <c r="G23" i="3"/>
  <c r="H23" i="3" s="1"/>
  <c r="I22" i="3"/>
  <c r="H22" i="3"/>
  <c r="G20" i="3"/>
  <c r="H20" i="3" s="1"/>
  <c r="I20" i="3" s="1"/>
  <c r="F19" i="3"/>
  <c r="H18" i="3"/>
  <c r="I18" i="3" s="1"/>
  <c r="H17" i="3"/>
  <c r="I17" i="3" s="1"/>
  <c r="G17" i="3"/>
  <c r="F17" i="3"/>
  <c r="F16" i="3"/>
  <c r="I14" i="3"/>
  <c r="F12" i="3"/>
  <c r="F9" i="3"/>
  <c r="F8" i="3" s="1"/>
  <c r="F79" i="2"/>
  <c r="F78" i="2"/>
  <c r="F77" i="2"/>
  <c r="F76" i="2"/>
  <c r="G61" i="1" s="1"/>
  <c r="H61" i="1" s="1"/>
  <c r="I61" i="1" s="1"/>
  <c r="F75" i="2"/>
  <c r="J74" i="2"/>
  <c r="I74" i="2"/>
  <c r="H74" i="2"/>
  <c r="G74" i="2"/>
  <c r="F72" i="2"/>
  <c r="F71" i="2" s="1"/>
  <c r="F70" i="2"/>
  <c r="F69" i="2"/>
  <c r="G54" i="1" s="1"/>
  <c r="H54" i="1" s="1"/>
  <c r="I54" i="1" s="1"/>
  <c r="F68" i="2"/>
  <c r="F67" i="2"/>
  <c r="F66" i="2"/>
  <c r="K65" i="2"/>
  <c r="F64" i="2"/>
  <c r="F62" i="2"/>
  <c r="G47" i="1" s="1"/>
  <c r="F61" i="2"/>
  <c r="F60" i="2"/>
  <c r="G45" i="1" s="1"/>
  <c r="H45" i="1" s="1"/>
  <c r="I45" i="1" s="1"/>
  <c r="F59" i="2"/>
  <c r="F58" i="2"/>
  <c r="F57" i="2"/>
  <c r="L56" i="2"/>
  <c r="K56" i="2"/>
  <c r="J56" i="2"/>
  <c r="J37" i="2" s="1"/>
  <c r="I56" i="2"/>
  <c r="H56" i="2"/>
  <c r="H37" i="2" s="1"/>
  <c r="G56" i="2"/>
  <c r="G37" i="2" s="1"/>
  <c r="G31" i="2" s="1"/>
  <c r="F55" i="2"/>
  <c r="F54" i="2"/>
  <c r="F53" i="2"/>
  <c r="F52" i="2"/>
  <c r="F51" i="2"/>
  <c r="F50" i="2"/>
  <c r="F49" i="2"/>
  <c r="G37" i="1" s="1"/>
  <c r="F48" i="2"/>
  <c r="F47" i="2"/>
  <c r="L46" i="2"/>
  <c r="L37" i="2" s="1"/>
  <c r="L31" i="2" s="1"/>
  <c r="F45" i="2"/>
  <c r="F44" i="2"/>
  <c r="F43" i="2"/>
  <c r="F42" i="2"/>
  <c r="F41" i="2"/>
  <c r="F40" i="2"/>
  <c r="F39" i="2"/>
  <c r="G32" i="1" s="1"/>
  <c r="H32" i="1" s="1"/>
  <c r="I32" i="1" s="1"/>
  <c r="K37" i="2"/>
  <c r="K31" i="2" s="1"/>
  <c r="I37" i="2"/>
  <c r="F36" i="2"/>
  <c r="F35" i="2"/>
  <c r="F34" i="2"/>
  <c r="G29" i="1" s="1"/>
  <c r="H29" i="1" s="1"/>
  <c r="F33" i="2"/>
  <c r="G28" i="1" s="1"/>
  <c r="F32" i="2"/>
  <c r="O31" i="2"/>
  <c r="N31" i="2"/>
  <c r="M31" i="2"/>
  <c r="J31" i="2"/>
  <c r="F30" i="2"/>
  <c r="G25" i="1" s="1"/>
  <c r="F29" i="2"/>
  <c r="F28" i="2" s="1"/>
  <c r="G24" i="1" s="1"/>
  <c r="J28" i="2"/>
  <c r="F27" i="2"/>
  <c r="F26" i="2"/>
  <c r="F25" i="2"/>
  <c r="G20" i="1" s="1"/>
  <c r="H20" i="1" s="1"/>
  <c r="I20" i="1" s="1"/>
  <c r="F24" i="2"/>
  <c r="O23" i="2"/>
  <c r="O11" i="2" s="1"/>
  <c r="N23" i="2"/>
  <c r="M23" i="2"/>
  <c r="M11" i="2" s="1"/>
  <c r="L23" i="2"/>
  <c r="L11" i="2" s="1"/>
  <c r="K23" i="2"/>
  <c r="K11" i="2" s="1"/>
  <c r="J23" i="2"/>
  <c r="H23" i="2"/>
  <c r="H11" i="2" s="1"/>
  <c r="G23" i="2"/>
  <c r="G11" i="2" s="1"/>
  <c r="F22" i="2"/>
  <c r="F21" i="2"/>
  <c r="F20" i="2"/>
  <c r="G15" i="1" s="1"/>
  <c r="H15" i="1" s="1"/>
  <c r="I15" i="1" s="1"/>
  <c r="F18" i="2"/>
  <c r="F17" i="2" s="1"/>
  <c r="F16" i="2"/>
  <c r="F15" i="2"/>
  <c r="F14" i="2"/>
  <c r="F13" i="2" s="1"/>
  <c r="N11" i="2"/>
  <c r="I11" i="2"/>
  <c r="H64" i="1"/>
  <c r="G63" i="1"/>
  <c r="H63" i="1" s="1"/>
  <c r="I63" i="1" s="1"/>
  <c r="H62" i="1"/>
  <c r="I62" i="1" s="1"/>
  <c r="G60" i="1"/>
  <c r="F59" i="1"/>
  <c r="H58" i="1"/>
  <c r="F57" i="1"/>
  <c r="H57" i="1" s="1"/>
  <c r="G55" i="1"/>
  <c r="H55" i="1" s="1"/>
  <c r="I55" i="1" s="1"/>
  <c r="G53" i="1"/>
  <c r="H53" i="1" s="1"/>
  <c r="G52" i="1"/>
  <c r="H52" i="1" s="1"/>
  <c r="I52" i="1" s="1"/>
  <c r="F50" i="1"/>
  <c r="F48" i="1"/>
  <c r="H47" i="1"/>
  <c r="I47" i="1" s="1"/>
  <c r="G46" i="1"/>
  <c r="H46" i="1" s="1"/>
  <c r="I46" i="1" s="1"/>
  <c r="G44" i="1"/>
  <c r="H44" i="1" s="1"/>
  <c r="I44" i="1" s="1"/>
  <c r="G43" i="1"/>
  <c r="H43" i="1" s="1"/>
  <c r="I43" i="1" s="1"/>
  <c r="G40" i="1"/>
  <c r="H40" i="1" s="1"/>
  <c r="I40" i="1" s="1"/>
  <c r="G39" i="1"/>
  <c r="H39" i="1" s="1"/>
  <c r="G38" i="1"/>
  <c r="H38" i="1" s="1"/>
  <c r="I38" i="1" s="1"/>
  <c r="H36" i="1"/>
  <c r="I36" i="1" s="1"/>
  <c r="G35" i="1"/>
  <c r="H35" i="1" s="1"/>
  <c r="F34" i="1"/>
  <c r="H33" i="1"/>
  <c r="I33" i="1" s="1"/>
  <c r="G31" i="1"/>
  <c r="H31" i="1" s="1"/>
  <c r="I31" i="1" s="1"/>
  <c r="I29" i="1"/>
  <c r="G27" i="1"/>
  <c r="H27" i="1" s="1"/>
  <c r="I27" i="1" s="1"/>
  <c r="H25" i="1"/>
  <c r="I25" i="1" s="1"/>
  <c r="I22" i="1"/>
  <c r="H22" i="1"/>
  <c r="I21" i="1"/>
  <c r="G21" i="1"/>
  <c r="F21" i="1"/>
  <c r="H21" i="1" s="1"/>
  <c r="G19" i="1"/>
  <c r="H19" i="1" s="1"/>
  <c r="I19" i="1" s="1"/>
  <c r="F18" i="1"/>
  <c r="G17" i="1"/>
  <c r="H17" i="1" s="1"/>
  <c r="I17" i="1" s="1"/>
  <c r="H16" i="1"/>
  <c r="I16" i="1" s="1"/>
  <c r="F14" i="1"/>
  <c r="H13" i="1"/>
  <c r="I13" i="1" s="1"/>
  <c r="H12" i="1"/>
  <c r="I12" i="1" s="1"/>
  <c r="G12" i="1"/>
  <c r="F12" i="1"/>
  <c r="H11" i="1"/>
  <c r="G10" i="1"/>
  <c r="F10" i="1"/>
  <c r="G9" i="1"/>
  <c r="F56" i="2" l="1"/>
  <c r="F65" i="2"/>
  <c r="J11" i="2"/>
  <c r="G18" i="1"/>
  <c r="H18" i="1" s="1"/>
  <c r="I18" i="1" s="1"/>
  <c r="F46" i="2"/>
  <c r="H31" i="2"/>
  <c r="F38" i="2"/>
  <c r="G59" i="1"/>
  <c r="H59" i="1" s="1"/>
  <c r="I59" i="1" s="1"/>
  <c r="F23" i="2"/>
  <c r="F12" i="2"/>
  <c r="G14" i="1"/>
  <c r="H14" i="1" s="1"/>
  <c r="I14" i="1" s="1"/>
  <c r="G42" i="1"/>
  <c r="H42" i="1" s="1"/>
  <c r="I42" i="1" s="1"/>
  <c r="H13" i="3"/>
  <c r="I13" i="3" s="1"/>
  <c r="G12" i="3"/>
  <c r="H24" i="1"/>
  <c r="I24" i="1" s="1"/>
  <c r="G23" i="1"/>
  <c r="H23" i="1" s="1"/>
  <c r="I23" i="1" s="1"/>
  <c r="H45" i="5"/>
  <c r="I45" i="5" s="1"/>
  <c r="G43" i="5"/>
  <c r="G39" i="5" s="1"/>
  <c r="H39" i="5" s="1"/>
  <c r="I39" i="5" s="1"/>
  <c r="H16" i="5"/>
  <c r="I16" i="5" s="1"/>
  <c r="H28" i="1"/>
  <c r="I28" i="1" s="1"/>
  <c r="F19" i="2"/>
  <c r="H25" i="3"/>
  <c r="I25" i="3" s="1"/>
  <c r="F20" i="4"/>
  <c r="F19" i="4" s="1"/>
  <c r="F18" i="4" s="1"/>
  <c r="H17" i="5"/>
  <c r="I17" i="5" s="1"/>
  <c r="G36" i="5"/>
  <c r="G35" i="5" s="1"/>
  <c r="G13" i="6"/>
  <c r="G44" i="7"/>
  <c r="H10" i="1"/>
  <c r="F9" i="1"/>
  <c r="H36" i="5"/>
  <c r="I36" i="5" s="1"/>
  <c r="F30" i="4"/>
  <c r="H27" i="5"/>
  <c r="I27" i="5" s="1"/>
  <c r="G10" i="5"/>
  <c r="F14" i="6"/>
  <c r="H37" i="6"/>
  <c r="H8" i="7"/>
  <c r="F55" i="8"/>
  <c r="F62" i="6"/>
  <c r="F58" i="6" s="1"/>
  <c r="G51" i="5"/>
  <c r="H51" i="5" s="1"/>
  <c r="I51" i="5" s="1"/>
  <c r="H52" i="5"/>
  <c r="I52" i="5" s="1"/>
  <c r="F15" i="7"/>
  <c r="H16" i="7"/>
  <c r="I16" i="7" s="1"/>
  <c r="H37" i="1"/>
  <c r="I37" i="1" s="1"/>
  <c r="G34" i="1"/>
  <c r="I31" i="2"/>
  <c r="H30" i="3"/>
  <c r="I30" i="3" s="1"/>
  <c r="I18" i="4"/>
  <c r="H28" i="5"/>
  <c r="I28" i="5" s="1"/>
  <c r="F13" i="6"/>
  <c r="G37" i="6"/>
  <c r="G22" i="7"/>
  <c r="H22" i="7" s="1"/>
  <c r="I22" i="7" s="1"/>
  <c r="F26" i="8"/>
  <c r="H34" i="1"/>
  <c r="I34" i="1" s="1"/>
  <c r="F30" i="1"/>
  <c r="H19" i="3"/>
  <c r="I19" i="3" s="1"/>
  <c r="H19" i="5"/>
  <c r="I19" i="5" s="1"/>
  <c r="H9" i="7"/>
  <c r="I9" i="7" s="1"/>
  <c r="G27" i="3"/>
  <c r="G71" i="7"/>
  <c r="H71" i="7" s="1"/>
  <c r="I71" i="7" s="1"/>
  <c r="H72" i="7"/>
  <c r="I72" i="7" s="1"/>
  <c r="G49" i="1"/>
  <c r="F63" i="2"/>
  <c r="G19" i="3"/>
  <c r="G16" i="3" s="1"/>
  <c r="G11" i="5"/>
  <c r="G51" i="1"/>
  <c r="H51" i="1" s="1"/>
  <c r="I51" i="1" s="1"/>
  <c r="F56" i="1"/>
  <c r="H56" i="1" s="1"/>
  <c r="H60" i="1"/>
  <c r="I60" i="1" s="1"/>
  <c r="F74" i="2"/>
  <c r="H16" i="3"/>
  <c r="I16" i="3" s="1"/>
  <c r="F15" i="3"/>
  <c r="F12" i="4"/>
  <c r="F11" i="4" s="1"/>
  <c r="G10" i="3"/>
  <c r="H35" i="5"/>
  <c r="I35" i="5" s="1"/>
  <c r="F39" i="6"/>
  <c r="F38" i="6" s="1"/>
  <c r="F37" i="6" s="1"/>
  <c r="F8" i="5"/>
  <c r="F11" i="2" l="1"/>
  <c r="F37" i="2"/>
  <c r="F31" i="2" s="1"/>
  <c r="G30" i="1"/>
  <c r="H15" i="7"/>
  <c r="I15" i="7" s="1"/>
  <c r="F14" i="7"/>
  <c r="H30" i="1"/>
  <c r="I30" i="1" s="1"/>
  <c r="F26" i="1"/>
  <c r="H10" i="5"/>
  <c r="I10" i="5" s="1"/>
  <c r="G9" i="5"/>
  <c r="H9" i="5" s="1"/>
  <c r="I9" i="5" s="1"/>
  <c r="H8" i="5"/>
  <c r="I8" i="5" s="1"/>
  <c r="G9" i="3"/>
  <c r="H9" i="3" s="1"/>
  <c r="I9" i="3" s="1"/>
  <c r="H10" i="3"/>
  <c r="I10" i="3" s="1"/>
  <c r="G26" i="3"/>
  <c r="H26" i="3" s="1"/>
  <c r="I26" i="3" s="1"/>
  <c r="H27" i="3"/>
  <c r="I27" i="3" s="1"/>
  <c r="G22" i="5"/>
  <c r="G8" i="1"/>
  <c r="H43" i="5"/>
  <c r="I43" i="5" s="1"/>
  <c r="H44" i="7"/>
  <c r="I44" i="7" s="1"/>
  <c r="G43" i="7"/>
  <c r="H49" i="1"/>
  <c r="I49" i="1" s="1"/>
  <c r="G48" i="1"/>
  <c r="H48" i="1" s="1"/>
  <c r="I48" i="1" s="1"/>
  <c r="H9" i="1"/>
  <c r="I9" i="1" s="1"/>
  <c r="F8" i="1"/>
  <c r="G8" i="5"/>
  <c r="H11" i="5"/>
  <c r="I11" i="5" s="1"/>
  <c r="G15" i="3"/>
  <c r="H15" i="3" s="1"/>
  <c r="G50" i="1"/>
  <c r="I8" i="7"/>
  <c r="F6" i="3"/>
  <c r="H12" i="3"/>
  <c r="I12" i="3" s="1"/>
  <c r="I15" i="3" l="1"/>
  <c r="G8" i="3"/>
  <c r="H8" i="3" s="1"/>
  <c r="I8" i="3" s="1"/>
  <c r="H8" i="1"/>
  <c r="F6" i="1"/>
  <c r="G6" i="5"/>
  <c r="H22" i="5"/>
  <c r="H43" i="7"/>
  <c r="I43" i="7" s="1"/>
  <c r="G14" i="7"/>
  <c r="G6" i="7" s="1"/>
  <c r="H14" i="7"/>
  <c r="H50" i="1"/>
  <c r="I50" i="1" s="1"/>
  <c r="G26" i="1"/>
  <c r="G6" i="1" s="1"/>
  <c r="I14" i="7" l="1"/>
  <c r="H6" i="7"/>
  <c r="H26" i="1"/>
  <c r="I26" i="1" s="1"/>
  <c r="H6" i="3"/>
  <c r="I8" i="1"/>
  <c r="H6" i="1"/>
  <c r="G6" i="3"/>
  <c r="H6" i="5"/>
  <c r="I22" i="5"/>
</calcChain>
</file>

<file path=xl/sharedStrings.xml><?xml version="1.0" encoding="utf-8"?>
<sst xmlns="http://schemas.openxmlformats.org/spreadsheetml/2006/main" count="1277" uniqueCount="436">
  <si>
    <t>PLANILLA DE DECRETOS POR PROGRAMA PERIODO 2024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</si>
  <si>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</si>
  <si>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</si>
  <si>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</si>
  <si>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</si>
  <si>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</si>
  <si>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</si>
  <si>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</si>
  <si>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</si>
  <si>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</si>
  <si>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</si>
  <si>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</si>
  <si>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</si>
  <si>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</si>
  <si>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</si>
  <si>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</si>
  <si>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</si>
  <si>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</si>
  <si>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</si>
  <si>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</si>
  <si>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</si>
  <si>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/>
  </si>
  <si>
    <t xml:space="preserve">06 </t>
  </si>
  <si>
    <t xml:space="preserve">De Gobiernos Extranjeros                                                        </t>
  </si>
  <si>
    <t xml:space="preserve">001 </t>
  </si>
  <si>
    <t xml:space="preserve">Del Gobierno Español - Instituto de Crédito Oficial de España                                                                                                                                                                                             </t>
  </si>
  <si>
    <t>08</t>
  </si>
  <si>
    <t xml:space="preserve">OTROS INGRESOS CORRIENTES                                                       </t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</si>
  <si>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</si>
  <si>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</si>
  <si>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</si>
  <si>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</si>
  <si>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</si>
  <si>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</si>
  <si>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</si>
  <si>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</si>
  <si>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</si>
  <si>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</si>
  <si>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</si>
  <si>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</si>
  <si>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</si>
  <si>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</si>
  <si>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</si>
  <si>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12</t>
  </si>
  <si>
    <t xml:space="preserve">RECUPERACIÓN DE PRÉSTAMOS                                                       </t>
  </si>
  <si>
    <t xml:space="preserve">10 </t>
  </si>
  <si>
    <t xml:space="preserve">Ingresos por Percibir                                                           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</si>
  <si>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</si>
  <si>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</si>
  <si>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</si>
  <si>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</si>
  <si>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</si>
  <si>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</si>
  <si>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</si>
  <si>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</si>
  <si>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</si>
  <si>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</si>
  <si>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>01</t>
  </si>
  <si>
    <t>Al Sector Privado</t>
  </si>
  <si>
    <t>010</t>
  </si>
  <si>
    <t>Fundación para la Promoción y Desarrollo de la Mujer
(PRODEMU)</t>
  </si>
  <si>
    <t>102</t>
  </si>
  <si>
    <t>Universidad Adolfo Ibañez-Indice de bienestar territorial para mejorar la toma de decisiones</t>
  </si>
  <si>
    <t xml:space="preserve">A Otras Entidades Públicas                                                      </t>
  </si>
  <si>
    <t>043</t>
  </si>
  <si>
    <t>UFRO - Red de expertos  Macrozona Sur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</si>
  <si>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</si>
  <si>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</si>
  <si>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025</t>
  </si>
  <si>
    <t>U. de Chile, Facultad de Gobierno - Fortalecimiento de las metodologías de planificación, procesos, sistema de gestión y evaluación de los planes de territorios rezagados</t>
  </si>
  <si>
    <t>027</t>
  </si>
  <si>
    <t>Agencia para la Sustentabilidad y Cambio Climático-Piloto programa prevención y control de la escasez hídrica a través de estrategias locales.</t>
  </si>
  <si>
    <t>030</t>
  </si>
  <si>
    <t xml:space="preserve">SUBPESCA - Consulta indígena área marina Rapa Nui </t>
  </si>
  <si>
    <t xml:space="preserve">409 </t>
  </si>
  <si>
    <t xml:space="preserve">Oficina Revitalización de Barrios e Infraestructura Patrimonial                                                                                                                                                                                           </t>
  </si>
  <si>
    <t xml:space="preserve">07 </t>
  </si>
  <si>
    <t xml:space="preserve">A Organismos Internacionales                                                    </t>
  </si>
  <si>
    <t>002</t>
  </si>
  <si>
    <t>A Comisión Económica Para América Latina y el Caribe de las Naciones Unidas</t>
  </si>
  <si>
    <t>003</t>
  </si>
  <si>
    <t xml:space="preserve">A Banco Interamericano de Desarrollo (BID)      </t>
  </si>
  <si>
    <t>007</t>
  </si>
  <si>
    <t>FAO - Fortalecimiento técnico de los GORES para la planificación y gestión de territorios especiales para un desarrollo rural (2da cuota)</t>
  </si>
  <si>
    <t>008</t>
  </si>
  <si>
    <t>A Facultad Latinoamericana de Ciencias Sociales</t>
  </si>
  <si>
    <t>009</t>
  </si>
  <si>
    <t>PNUD-Proceso Participativo para la elaboración de la Política Nacional de Descentralización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</si>
  <si>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</si>
  <si>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</si>
  <si>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</si>
  <si>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</si>
  <si>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</si>
  <si>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</si>
  <si>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</si>
  <si>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</si>
  <si>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</si>
  <si>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</si>
  <si>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</si>
  <si>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</si>
  <si>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Programas Informáticos                                                          </t>
  </si>
  <si>
    <t>33</t>
  </si>
  <si>
    <t>TRANSFERENCIAS DE CAPITAL</t>
  </si>
  <si>
    <t>Al Gobierno Central</t>
  </si>
  <si>
    <t>100</t>
  </si>
  <si>
    <t>Recuperación Región del Maule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</si>
  <si>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</si>
  <si>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</si>
  <si>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</si>
  <si>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</si>
  <si>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</si>
  <si>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Otros Gastos Financieros Deuda Externa                                          </t>
  </si>
  <si>
    <t>07</t>
  </si>
  <si>
    <t>Deuda Flotante</t>
  </si>
  <si>
    <t>35</t>
  </si>
  <si>
    <t>SALDO FINAL DE CAJA</t>
  </si>
  <si>
    <t xml:space="preserve">Estado del Decreto: Aprobado            </t>
  </si>
  <si>
    <t>Fecha Toma de Razón</t>
  </si>
  <si>
    <t>Materia</t>
  </si>
  <si>
    <t>PLATAFORMA SIFIM</t>
  </si>
  <si>
    <t>PNUD</t>
  </si>
  <si>
    <t>Subt 29 07 al 29 06</t>
  </si>
  <si>
    <t>DEUDA FLOTANTE</t>
  </si>
  <si>
    <t>AGES</t>
  </si>
  <si>
    <t>AGES SUBT 24</t>
  </si>
  <si>
    <t>HONORARIOS AGES</t>
  </si>
  <si>
    <t>Mobiliario y Máquinas y Equipos</t>
  </si>
  <si>
    <t>Consultoría</t>
  </si>
  <si>
    <t>Zonas Rezagadas</t>
  </si>
  <si>
    <t>DENOMINACION</t>
  </si>
  <si>
    <t>MODIFICACIONES</t>
  </si>
  <si>
    <t>Decreto 111</t>
  </si>
  <si>
    <t>Decreto 110</t>
  </si>
  <si>
    <t>Decreto 524</t>
  </si>
  <si>
    <t>Decreto 436</t>
  </si>
  <si>
    <t>Decreto 433</t>
  </si>
  <si>
    <t>Decreto 109</t>
  </si>
  <si>
    <t>Decreto 277</t>
  </si>
  <si>
    <t>Decreto 454</t>
  </si>
  <si>
    <t>Reg. 0189EE</t>
  </si>
  <si>
    <t>Reg. 0173EE</t>
  </si>
  <si>
    <t>Reg. 0552EE</t>
  </si>
  <si>
    <t>Reg. 0548EE</t>
  </si>
  <si>
    <t>Reg. 0257EE</t>
  </si>
  <si>
    <t>Reg. 0198EE</t>
  </si>
  <si>
    <t>Reg. 0411EE</t>
  </si>
  <si>
    <t>Reg. 0588EE</t>
  </si>
  <si>
    <t>Of. 148/2024</t>
  </si>
  <si>
    <t>Of. 156/2024</t>
  </si>
  <si>
    <t>Of. 533/2024</t>
  </si>
  <si>
    <t>Of. 212/2024</t>
  </si>
  <si>
    <t>Of. 231/2024</t>
  </si>
  <si>
    <t>Of. 262/2024</t>
  </si>
  <si>
    <t>Of 486/2024</t>
  </si>
  <si>
    <t>OF. 482/2024</t>
  </si>
  <si>
    <t>E1141/2024</t>
  </si>
  <si>
    <t>E1349/2024</t>
  </si>
  <si>
    <t>E1669/2024</t>
  </si>
  <si>
    <t>E2030/2024</t>
  </si>
  <si>
    <t>E1171/2024</t>
  </si>
  <si>
    <t>E1637/2024</t>
  </si>
  <si>
    <t>E3621/2024</t>
  </si>
  <si>
    <t>E3238/2024</t>
  </si>
  <si>
    <t>INGRESOS</t>
  </si>
  <si>
    <t xml:space="preserve">Del Sector Privado                                                              </t>
  </si>
  <si>
    <t xml:space="preserve">003 </t>
  </si>
  <si>
    <t xml:space="preserve">Administradora del Fondo para Bonificación por Retiro                                                                                                                                                                                                     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</si>
  <si>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</si>
  <si>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</si>
  <si>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</si>
  <si>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</si>
  <si>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Prestaciones Previsionales</t>
  </si>
  <si>
    <t xml:space="preserve">Prestaciones Sociales del Empleador                                             </t>
  </si>
  <si>
    <t xml:space="preserve">Universidad del Desarrollo </t>
  </si>
  <si>
    <t>101</t>
  </si>
  <si>
    <t>Fundación Chile Descentralizado Desarrollado</t>
  </si>
  <si>
    <t>103</t>
  </si>
  <si>
    <t>Universidad Católica - Centro Latinoamericano de Políticas Económicas y Sociales</t>
  </si>
  <si>
    <t>104</t>
  </si>
  <si>
    <t>Fortalecimiento y Apoyo Técnico a los Gobiernos Regionales</t>
  </si>
  <si>
    <t>105</t>
  </si>
  <si>
    <t>Fortalecimiento de Capacidades de Intervención en Zonas Rurales</t>
  </si>
  <si>
    <t>410</t>
  </si>
  <si>
    <t>Universidad de Chile - Fortalecimiento Organizacional Gobiernos Regionales</t>
  </si>
  <si>
    <t xml:space="preserve">415 </t>
  </si>
  <si>
    <t xml:space="preserve">Oficina Donación Española                                                                                                                                                                                                                                 </t>
  </si>
  <si>
    <t xml:space="preserve">A Banco Interamericano de Desarrollo (BID)                                                                                                                                                                                                                </t>
  </si>
  <si>
    <t>006</t>
  </si>
  <si>
    <t xml:space="preserve">A Banco Mundial                                                                                                                                                                                                                                           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</si>
  <si>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</si>
  <si>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</si>
  <si>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</si>
  <si>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</si>
  <si>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</si>
  <si>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</si>
  <si>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</si>
  <si>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</si>
  <si>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</si>
  <si>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</si>
  <si>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C</t>
  </si>
  <si>
    <t>500</t>
  </si>
  <si>
    <t>Servicio Nacional de Prevención y Respuesta Ante Desastres -Municipalidades (Prevención y Mitigación de Riesgos)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</si>
  <si>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</si>
  <si>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</si>
  <si>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</si>
  <si>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033 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</si>
  <si>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</si>
  <si>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 xml:space="preserve">034 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</si>
  <si>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</si>
  <si>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</si>
  <si>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</si>
  <si>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 xml:space="preserve">TRANSFERENCIAS DE CAPITAL                                                       </t>
  </si>
  <si>
    <t xml:space="preserve">Deuda Flotante      </t>
  </si>
  <si>
    <t xml:space="preserve">SALDO FINAL DE CAJA                  </t>
  </si>
  <si>
    <t xml:space="preserve">SIC Saldos Iniciales de Caja al Tesoro </t>
  </si>
  <si>
    <t>Modificaciones</t>
  </si>
  <si>
    <t>DICIEMBRE</t>
  </si>
  <si>
    <t>Dec.</t>
  </si>
  <si>
    <t>Of. 531/2024</t>
  </si>
  <si>
    <t>Registro.488FF</t>
  </si>
  <si>
    <t>E2097/2024</t>
  </si>
  <si>
    <t>Otros Ingresos Corrientes</t>
  </si>
  <si>
    <t>034</t>
  </si>
  <si>
    <t xml:space="preserve">Programa de Apoyo a la Acreditación de Calidad de Servicios Municipales               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</si>
  <si>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</si>
  <si>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</si>
  <si>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 xml:space="preserve">De Fomento              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</si>
  <si>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</si>
  <si>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</si>
  <si>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</si>
  <si>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</si>
  <si>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>SUBDERE - Recuperación Región del Maule</t>
  </si>
  <si>
    <t>14</t>
  </si>
  <si>
    <t xml:space="preserve">ENDEUDAMIENTO                                                                   </t>
  </si>
  <si>
    <t xml:space="preserve">Endeudamiento Externo                                                           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</si>
  <si>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</si>
  <si>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</si>
  <si>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</si>
  <si>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</si>
  <si>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</si>
  <si>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</si>
  <si>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</si>
  <si>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</si>
  <si>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</si>
  <si>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</si>
  <si>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</si>
  <si>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</si>
  <si>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</si>
  <si>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26</t>
  </si>
  <si>
    <t xml:space="preserve">OTROS GASTOS CORRIENTES     </t>
  </si>
  <si>
    <t>Devoluciones</t>
  </si>
  <si>
    <t>32</t>
  </si>
  <si>
    <t xml:space="preserve">PRÉSTAMOS 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</si>
  <si>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</si>
  <si>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</si>
  <si>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Aporte Reembolsable Especial a Municipalidades</t>
  </si>
  <si>
    <t xml:space="preserve">Al Gobierno Central  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</si>
  <si>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</si>
  <si>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</si>
  <si>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</si>
  <si>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Al Serviu</t>
  </si>
  <si>
    <t xml:space="preserve">100 </t>
  </si>
  <si>
    <t xml:space="preserve">Municipalidades (Fondo Recuperación de Ciudades)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</si>
  <si>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</si>
  <si>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</si>
  <si>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Municipalidades (Programa Mejoramiento de Barrios)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</si>
  <si>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</si>
  <si>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</si>
  <si>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</si>
  <si>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</si>
  <si>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</si>
  <si>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</si>
  <si>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</si>
  <si>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Saldo Final de Caja</t>
  </si>
  <si>
    <t>Traspaso Regional Tarapacá</t>
  </si>
  <si>
    <t>Decreto 527</t>
  </si>
  <si>
    <t xml:space="preserve">TRANSFERENCIAS PARA GASTOS DE CAPITAL                                           </t>
  </si>
  <si>
    <t>Gobierno Regional de Tarapacá</t>
  </si>
  <si>
    <t xml:space="preserve">Gobierno Regional del Maule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</si>
  <si>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Atacama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</si>
  <si>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Valparaíso - Programa 02                                                                                                                                                                                                               </t>
  </si>
  <si>
    <t>108</t>
  </si>
  <si>
    <t>Gobierno Regional del Bio Bio -Programa 02</t>
  </si>
  <si>
    <t>c</t>
  </si>
  <si>
    <t>111</t>
  </si>
  <si>
    <t>Gobierno Regional de Aysén-Programa 02</t>
  </si>
  <si>
    <t xml:space="preserve">113 </t>
  </si>
  <si>
    <t xml:space="preserve">Subsecretaría de Desarrollo Regional y Administrativo - Programa 05                                                                                                                                                                                       </t>
  </si>
  <si>
    <t>116</t>
  </si>
  <si>
    <t xml:space="preserve">Gobierno Regional de Antofagasta - Programa 02                                                                                                                                                                                      </t>
  </si>
  <si>
    <t>118</t>
  </si>
  <si>
    <t xml:space="preserve">Gobierno Regional de Ñuble - Programa 02                                                                                                                                                                                                       </t>
  </si>
  <si>
    <t>119</t>
  </si>
  <si>
    <t xml:space="preserve">Gobierno Regional de O'Higgins - Programa 02                                                                                                                                                                                                              </t>
  </si>
  <si>
    <t>ENDEUDAMIENTO</t>
  </si>
  <si>
    <t>Endeudamiento externo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</si>
  <si>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</si>
  <si>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</si>
  <si>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</si>
  <si>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</si>
  <si>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OTROS GASTOS CORRIENTES                                                         </t>
  </si>
  <si>
    <t xml:space="preserve">Devoluciones                                                                    </t>
  </si>
  <si>
    <t>30</t>
  </si>
  <si>
    <t>ADQUISICIÓN DE ACTIVOS FINANCIEROS</t>
  </si>
  <si>
    <t>Fondo de Emergencia Transitorio</t>
  </si>
  <si>
    <t xml:space="preserve">PRESTAMOS </t>
  </si>
  <si>
    <t>Municipalidades</t>
  </si>
  <si>
    <t>Programa Financiamiento Gobiernos Regionales</t>
  </si>
  <si>
    <t>Municipalidades (Programa Recuperación Espacios de Alto
Valor Social)</t>
  </si>
  <si>
    <t>120</t>
  </si>
  <si>
    <t>Fondo de Desarrollo Municipal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</si>
  <si>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</si>
  <si>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</si>
  <si>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</si>
  <si>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</si>
  <si>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</si>
  <si>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</si>
  <si>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</si>
  <si>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</si>
  <si>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</si>
  <si>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</si>
  <si>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</si>
  <si>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</si>
  <si>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</si>
  <si>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</si>
  <si>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</si>
  <si>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 xml:space="preserve">Programa Gastos de Funcionamiento Región de Atacama                                                                                                                                       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</si>
  <si>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</si>
  <si>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</si>
  <si>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</si>
  <si>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</si>
  <si>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</si>
  <si>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</si>
  <si>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</si>
  <si>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</si>
  <si>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</si>
  <si>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</si>
  <si>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</si>
  <si>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</si>
  <si>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</si>
  <si>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</si>
  <si>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</si>
  <si>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</si>
  <si>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</si>
  <si>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</si>
  <si>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</si>
  <si>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>115</t>
  </si>
  <si>
    <t>Programa Gastos de Funcionamiento Región de Arica y Parinacota</t>
  </si>
  <si>
    <t>Programa Gastos de Funcionamiento Región de Ñuble</t>
  </si>
  <si>
    <t>914</t>
  </si>
  <si>
    <t>A la Subsecretaría de Bienes Nacionales</t>
  </si>
  <si>
    <t>995</t>
  </si>
  <si>
    <t>A Corporación de Fomento de la Producción</t>
  </si>
  <si>
    <t xml:space="preserve">Programa Inversión Regional Región de Tarapacá                                                                                                                                                                                         </t>
  </si>
  <si>
    <t>Programa Inversión Regional Región de Antofagasta</t>
  </si>
  <si>
    <t xml:space="preserve">Programa Inversión Regional Región de Atacama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</si>
  <si>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004 </t>
  </si>
  <si>
    <t xml:space="preserve">Programa Inversión Regional RegiónRegión de Coquimbo                                                                                                                                                                                                            </t>
  </si>
  <si>
    <t xml:space="preserve">005 </t>
  </si>
  <si>
    <t xml:space="preserve">Programa Inversión Regional Región Región de Valparaíso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</si>
  <si>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Inversión Regional Región del Libertador Bernardo O'Higgins                                        </t>
  </si>
  <si>
    <t xml:space="preserve">007 </t>
  </si>
  <si>
    <t xml:space="preserve">Programa Inversión Regional RegiónRegión del Maule                                                                                                                                                                                                                              </t>
  </si>
  <si>
    <t xml:space="preserve">008 </t>
  </si>
  <si>
    <t xml:space="preserve">Programa Inversión Regional Región del Bio Bio                                                                                                                                                                                                                            </t>
  </si>
  <si>
    <t xml:space="preserve">009 </t>
  </si>
  <si>
    <t xml:space="preserve">Programa Inversión Regional Región de la Araucanía                                                                                                                                                                                        </t>
  </si>
  <si>
    <t xml:space="preserve">010 </t>
  </si>
  <si>
    <t xml:space="preserve">Programa Inversión Regional Región de Los Lagos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</si>
  <si>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011 </t>
  </si>
  <si>
    <t xml:space="preserve">Programa Inversión Regional  Región de Aysén del General Carlos Ibañez del Campo             </t>
  </si>
  <si>
    <t xml:space="preserve">012 </t>
  </si>
  <si>
    <t xml:space="preserve">Programa Inversión Regional Región Magallanes y de la Antártica Chilena                                                                                                                                                                              </t>
  </si>
  <si>
    <t xml:space="preserve">013 </t>
  </si>
  <si>
    <t xml:space="preserve">Programa Inversión Regional Región Metropolitana                                                                                                                                                                                                          </t>
  </si>
  <si>
    <t xml:space="preserve">014 </t>
  </si>
  <si>
    <t>Programa Inversión Regional Región de Los Ríos</t>
  </si>
  <si>
    <t xml:space="preserve">015 </t>
  </si>
  <si>
    <t>Programa Inversión Regional Región de Arica y Parinacota</t>
  </si>
  <si>
    <t>Programa Inversión Regional Región de Ñuble</t>
  </si>
  <si>
    <t xml:space="preserve">017 </t>
  </si>
  <si>
    <t xml:space="preserve">Subsecretaría de Desarrollo Regional y Administrativo - Programa 03                                                                                                                                                                                       </t>
  </si>
  <si>
    <t xml:space="preserve">019 </t>
  </si>
  <si>
    <t>Servicio Nacional del Patrimonio Cultural</t>
  </si>
  <si>
    <t>Ala Subsecretaría de Bienes Nacionales</t>
  </si>
  <si>
    <t>916</t>
  </si>
  <si>
    <t xml:space="preserve">Al Consejo de Monumentos Nacionales     </t>
  </si>
  <si>
    <t>Gobiernos Regionales - Programas de Inversión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</si>
  <si>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</si>
  <si>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</si>
  <si>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</si>
  <si>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</si>
  <si>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</si>
  <si>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FRIL GORE METRO</t>
  </si>
  <si>
    <t>INVERSIÓN GORES</t>
  </si>
  <si>
    <t>FUNCIONAMIENTO GORES</t>
  </si>
  <si>
    <t>FNDR</t>
  </si>
  <si>
    <t>FACR - para proyecto itrend</t>
  </si>
  <si>
    <t>AGORECHI - Fometar y reforzr desarrollo de actividades de capacitación</t>
  </si>
  <si>
    <t>Decreto 323</t>
  </si>
  <si>
    <t>Decreto 108</t>
  </si>
  <si>
    <t>Decreto 112</t>
  </si>
  <si>
    <t>Decreto 94</t>
  </si>
  <si>
    <t>Decreto 218</t>
  </si>
  <si>
    <t>Decreto 443</t>
  </si>
  <si>
    <t>Reg. 0354EE</t>
  </si>
  <si>
    <t>Reg. 0181EE</t>
  </si>
  <si>
    <t>Reg. 0191EE</t>
  </si>
  <si>
    <t>Reg. 0138EE</t>
  </si>
  <si>
    <t>Reg. 0145SP</t>
  </si>
  <si>
    <t>Reg. 0486EE</t>
  </si>
  <si>
    <t>Of. 230/2024</t>
  </si>
  <si>
    <t>Of. 243/2024</t>
  </si>
  <si>
    <t>Of 6662/2024</t>
  </si>
  <si>
    <t>Of. 705/2024</t>
  </si>
  <si>
    <t xml:space="preserve">E1349/2024	</t>
  </si>
  <si>
    <t>E2203/2024</t>
  </si>
  <si>
    <t>E1234/2024</t>
  </si>
  <si>
    <t>E968/2024</t>
  </si>
  <si>
    <t>E4723/2024</t>
  </si>
  <si>
    <t>E5593/2024</t>
  </si>
  <si>
    <t xml:space="preserve">Dirección de Educación Pública - Programa 02                                                                                                                                                                                                              </t>
  </si>
  <si>
    <t xml:space="preserve">080 </t>
  </si>
  <si>
    <t xml:space="preserve">Tesoro Público Ley N°20.378 - Fondo de Apoyo Regional (FAR)                                                                                                                                                                                               </t>
  </si>
  <si>
    <t>081</t>
  </si>
  <si>
    <t>Subsecretaría de Energía-Programa 04</t>
  </si>
  <si>
    <t>082</t>
  </si>
  <si>
    <t>Subsecretaría del Medio Ambiente - Programa de Residuos Sólidos</t>
  </si>
  <si>
    <t xml:space="preserve">115 </t>
  </si>
  <si>
    <t>Programa Gastos de Funcionamiento Región de  ÑuBle</t>
  </si>
  <si>
    <t>Servicio Gob. Interior</t>
  </si>
  <si>
    <t>Decreto 642</t>
  </si>
  <si>
    <t>Reg. 0771EE</t>
  </si>
  <si>
    <t>OF. 942/2024</t>
  </si>
  <si>
    <t>E8751/2024</t>
  </si>
  <si>
    <t xml:space="preserve">Traspaso 3 cupos HSA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</si>
</sst>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4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color rgb="FF000000"/>
      <name val="Trebuchet MS"/>
    </font>
    <font>
      <b/>
      <sz val="11"/>
      <color rgb="FF000000"/>
      <name val="Calibri"/>
    </font>
    <font>
      <b/>
      <sz val="11"/>
      <color rgb="FFFF0000"/>
      <name val="Calibri"/>
    </font>
    <font>
      <sz val="12"/>
      <color rgb="FFFF0000"/>
      <name val="Calibri"/>
    </font>
    <font>
      <sz val="9"/>
      <color theme="1"/>
      <name val="Calibri"/>
    </font>
    <font>
      <sz val="10"/>
      <color theme="1"/>
      <name val="Trebuchet M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8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97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2" borderId="10" xfId="0" applyNumberFormat="1" applyFont="1" applyFill="1" applyBorder="1"/>
    <xf numFmtId="10" fontId="1" fillId="0" borderId="9" xfId="0" applyNumberFormat="1" applyFont="1" applyBorder="1" applyAlignment="1">
      <alignment horizontal="right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49" fontId="2" fillId="2" borderId="13" xfId="0" applyNumberFormat="1" applyFont="1" applyFill="1" applyBorder="1"/>
    <xf numFmtId="3" fontId="2" fillId="2" borderId="14" xfId="0" applyNumberFormat="1" applyFont="1" applyFill="1" applyBorder="1"/>
    <xf numFmtId="3" fontId="1" fillId="2" borderId="15" xfId="0" applyNumberFormat="1" applyFont="1" applyFill="1" applyBorder="1"/>
    <xf numFmtId="3" fontId="2" fillId="2" borderId="16" xfId="0" applyNumberFormat="1" applyFont="1" applyFill="1" applyBorder="1"/>
    <xf numFmtId="10" fontId="1" fillId="2" borderId="17" xfId="0" applyNumberFormat="1" applyFont="1" applyFill="1" applyBorder="1" applyAlignment="1">
      <alignment horizontal="right"/>
    </xf>
    <xf numFmtId="0" fontId="3" fillId="0" borderId="0" xfId="0" applyFont="1"/>
    <xf numFmtId="0" fontId="2" fillId="2" borderId="18" xfId="0" applyFont="1" applyFill="1" applyBorder="1"/>
    <xf numFmtId="3" fontId="1" fillId="2" borderId="17" xfId="0" applyNumberFormat="1" applyFont="1" applyFill="1" applyBorder="1"/>
    <xf numFmtId="3" fontId="1" fillId="2" borderId="16" xfId="0" applyNumberFormat="1" applyFont="1" applyFill="1" applyBorder="1"/>
    <xf numFmtId="0" fontId="1" fillId="2" borderId="18" xfId="0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13" xfId="0" applyNumberFormat="1" applyFont="1" applyFill="1" applyBorder="1"/>
    <xf numFmtId="3" fontId="2" fillId="2" borderId="17" xfId="0" applyNumberFormat="1" applyFont="1" applyFill="1" applyBorder="1"/>
    <xf numFmtId="49" fontId="1" fillId="2" borderId="19" xfId="0" applyNumberFormat="1" applyFont="1" applyFill="1" applyBorder="1"/>
    <xf numFmtId="49" fontId="1" fillId="2" borderId="18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7" xfId="0" applyNumberFormat="1" applyFont="1" applyFill="1" applyBorder="1" applyAlignment="1">
      <alignment horizontal="right"/>
    </xf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49" fontId="2" fillId="2" borderId="5" xfId="0" applyNumberFormat="1" applyFont="1" applyFill="1" applyBorder="1"/>
    <xf numFmtId="49" fontId="2" fillId="2" borderId="22" xfId="0" applyNumberFormat="1" applyFont="1" applyFill="1" applyBorder="1"/>
    <xf numFmtId="49" fontId="2" fillId="2" borderId="6" xfId="0" applyNumberFormat="1" applyFont="1" applyFill="1" applyBorder="1"/>
    <xf numFmtId="49" fontId="2" fillId="2" borderId="23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/>
    <xf numFmtId="3" fontId="2" fillId="2" borderId="9" xfId="0" applyNumberFormat="1" applyFont="1" applyFill="1" applyBorder="1"/>
    <xf numFmtId="3" fontId="2" fillId="2" borderId="25" xfId="0" applyNumberFormat="1" applyFont="1" applyFill="1" applyBorder="1"/>
    <xf numFmtId="10" fontId="2" fillId="2" borderId="9" xfId="0" applyNumberFormat="1" applyFont="1" applyFill="1" applyBorder="1" applyAlignment="1">
      <alignment horizontal="right"/>
    </xf>
    <xf numFmtId="49" fontId="2" fillId="2" borderId="26" xfId="0" applyNumberFormat="1" applyFont="1" applyFill="1" applyBorder="1"/>
    <xf numFmtId="49" fontId="2" fillId="2" borderId="14" xfId="0" applyNumberFormat="1" applyFont="1" applyFill="1" applyBorder="1"/>
    <xf numFmtId="49" fontId="2" fillId="2" borderId="17" xfId="0" applyNumberFormat="1" applyFont="1" applyFill="1" applyBorder="1"/>
    <xf numFmtId="49" fontId="2" fillId="2" borderId="18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2" fillId="2" borderId="16" xfId="0" applyNumberFormat="1" applyFont="1" applyFill="1" applyBorder="1"/>
    <xf numFmtId="49" fontId="1" fillId="2" borderId="16" xfId="0" applyNumberFormat="1" applyFont="1" applyFill="1" applyBorder="1"/>
    <xf numFmtId="49" fontId="1" fillId="2" borderId="17" xfId="0" applyNumberFormat="1" applyFont="1" applyFill="1" applyBorder="1"/>
    <xf numFmtId="41" fontId="1" fillId="2" borderId="16" xfId="0" applyNumberFormat="1" applyFont="1" applyFill="1" applyBorder="1" applyAlignment="1">
      <alignment horizontal="right"/>
    </xf>
    <xf numFmtId="49" fontId="3" fillId="2" borderId="19" xfId="0" applyNumberFormat="1" applyFont="1" applyFill="1" applyBorder="1"/>
    <xf numFmtId="49" fontId="1" fillId="2" borderId="26" xfId="0" applyNumberFormat="1" applyFont="1" applyFill="1" applyBorder="1"/>
    <xf numFmtId="49" fontId="3" fillId="2" borderId="17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1" fillId="2" borderId="17" xfId="0" quotePrefix="1" applyNumberFormat="1" applyFont="1" applyFill="1" applyBorder="1"/>
    <xf numFmtId="49" fontId="1" fillId="2" borderId="18" xfId="0" applyNumberFormat="1" applyFont="1" applyFill="1" applyBorder="1" applyAlignment="1">
      <alignment wrapText="1"/>
    </xf>
    <xf numFmtId="0" fontId="1" fillId="2" borderId="16" xfId="0" applyFont="1" applyFill="1" applyBorder="1"/>
    <xf numFmtId="0" fontId="1" fillId="2" borderId="26" xfId="0" applyFont="1" applyFill="1" applyBorder="1"/>
    <xf numFmtId="49" fontId="1" fillId="0" borderId="0" xfId="0" applyNumberFormat="1" applyFont="1" applyAlignment="1">
      <alignment wrapText="1"/>
    </xf>
    <xf numFmtId="49" fontId="1" fillId="2" borderId="16" xfId="0" quotePrefix="1" applyNumberFormat="1" applyFont="1" applyFill="1" applyBorder="1"/>
    <xf numFmtId="3" fontId="4" fillId="2" borderId="16" xfId="0" applyNumberFormat="1" applyFont="1" applyFill="1" applyBorder="1"/>
    <xf numFmtId="49" fontId="2" fillId="2" borderId="24" xfId="0" applyNumberFormat="1" applyFont="1" applyFill="1" applyBorder="1"/>
    <xf numFmtId="49" fontId="1" fillId="2" borderId="20" xfId="0" applyNumberFormat="1" applyFont="1" applyFill="1" applyBorder="1"/>
    <xf numFmtId="49" fontId="2" fillId="2" borderId="21" xfId="0" applyNumberFormat="1" applyFont="1" applyFill="1" applyBorder="1"/>
    <xf numFmtId="49" fontId="2" fillId="2" borderId="27" xfId="0" applyNumberFormat="1" applyFont="1" applyFill="1" applyBorder="1"/>
    <xf numFmtId="3" fontId="1" fillId="2" borderId="20" xfId="0" applyNumberFormat="1" applyFont="1" applyFill="1" applyBorder="1"/>
    <xf numFmtId="10" fontId="1" fillId="2" borderId="20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8" xfId="0" applyFont="1" applyBorder="1"/>
    <xf numFmtId="167" fontId="1" fillId="0" borderId="28" xfId="0" applyNumberFormat="1" applyFont="1" applyBorder="1"/>
    <xf numFmtId="167" fontId="1" fillId="0" borderId="28" xfId="0" applyNumberFormat="1" applyFont="1" applyBorder="1"/>
    <xf numFmtId="0" fontId="1" fillId="0" borderId="31" xfId="0" applyFont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6" fillId="0" borderId="0" xfId="0" applyFont="1"/>
    <xf numFmtId="49" fontId="7" fillId="0" borderId="42" xfId="0" applyNumberFormat="1" applyFont="1" applyBorder="1"/>
    <xf numFmtId="49" fontId="7" fillId="0" borderId="43" xfId="0" applyNumberFormat="1" applyFont="1" applyBorder="1"/>
    <xf numFmtId="49" fontId="7" fillId="0" borderId="44" xfId="0" applyNumberFormat="1" applyFont="1" applyBorder="1" applyAlignment="1">
      <alignment horizontal="center" vertical="center"/>
    </xf>
    <xf numFmtId="168" fontId="7" fillId="0" borderId="45" xfId="0" applyNumberFormat="1" applyFont="1" applyBorder="1" applyAlignment="1">
      <alignment horizontal="center"/>
    </xf>
    <xf numFmtId="168" fontId="7" fillId="0" borderId="46" xfId="0" applyNumberFormat="1" applyFont="1" applyBorder="1" applyAlignment="1">
      <alignment horizontal="center"/>
    </xf>
    <xf numFmtId="168" fontId="7" fillId="0" borderId="28" xfId="0" applyNumberFormat="1" applyFont="1" applyBorder="1" applyAlignment="1">
      <alignment horizontal="center"/>
    </xf>
    <xf numFmtId="168" fontId="7" fillId="0" borderId="47" xfId="0" applyNumberFormat="1" applyFont="1" applyBorder="1" applyAlignment="1">
      <alignment horizontal="center"/>
    </xf>
    <xf numFmtId="49" fontId="2" fillId="0" borderId="35" xfId="0" applyNumberFormat="1" applyFont="1" applyBorder="1"/>
    <xf numFmtId="49" fontId="2" fillId="0" borderId="30" xfId="0" applyNumberFormat="1" applyFont="1" applyBorder="1"/>
    <xf numFmtId="169" fontId="2" fillId="0" borderId="36" xfId="0" applyNumberFormat="1" applyFont="1" applyBorder="1"/>
    <xf numFmtId="164" fontId="2" fillId="0" borderId="35" xfId="0" applyNumberFormat="1" applyFont="1" applyBorder="1"/>
    <xf numFmtId="164" fontId="2" fillId="0" borderId="30" xfId="0" applyNumberFormat="1" applyFont="1" applyBorder="1"/>
    <xf numFmtId="164" fontId="2" fillId="0" borderId="0" xfId="0" applyNumberFormat="1" applyFont="1"/>
    <xf numFmtId="164" fontId="2" fillId="0" borderId="31" xfId="0" applyNumberFormat="1" applyFont="1" applyBorder="1"/>
    <xf numFmtId="164" fontId="2" fillId="0" borderId="29" xfId="0" applyNumberFormat="1" applyFont="1" applyBorder="1"/>
    <xf numFmtId="164" fontId="2" fillId="0" borderId="36" xfId="0" applyNumberFormat="1" applyFont="1" applyBorder="1"/>
    <xf numFmtId="0" fontId="1" fillId="0" borderId="48" xfId="0" applyFont="1" applyBorder="1"/>
    <xf numFmtId="49" fontId="1" fillId="0" borderId="35" xfId="0" applyNumberFormat="1" applyFont="1" applyBorder="1"/>
    <xf numFmtId="49" fontId="1" fillId="0" borderId="30" xfId="0" applyNumberFormat="1" applyFont="1" applyBorder="1"/>
    <xf numFmtId="169" fontId="1" fillId="0" borderId="36" xfId="0" applyNumberFormat="1" applyFont="1" applyBorder="1"/>
    <xf numFmtId="164" fontId="1" fillId="0" borderId="35" xfId="0" applyNumberFormat="1" applyFont="1" applyBorder="1"/>
    <xf numFmtId="164" fontId="1" fillId="0" borderId="30" xfId="0" applyNumberFormat="1" applyFont="1" applyBorder="1"/>
    <xf numFmtId="164" fontId="1" fillId="0" borderId="31" xfId="0" applyNumberFormat="1" applyFont="1" applyBorder="1"/>
    <xf numFmtId="164" fontId="1" fillId="0" borderId="36" xfId="0" applyNumberFormat="1" applyFont="1" applyBorder="1"/>
    <xf numFmtId="169" fontId="1" fillId="0" borderId="35" xfId="0" applyNumberFormat="1" applyFont="1" applyBorder="1"/>
    <xf numFmtId="169" fontId="1" fillId="0" borderId="30" xfId="0" applyNumberFormat="1" applyFont="1" applyBorder="1"/>
    <xf numFmtId="169" fontId="1" fillId="0" borderId="0" xfId="0" applyNumberFormat="1" applyFont="1"/>
    <xf numFmtId="169" fontId="1" fillId="0" borderId="31" xfId="0" applyNumberFormat="1" applyFont="1" applyBorder="1"/>
    <xf numFmtId="0" fontId="1" fillId="0" borderId="31" xfId="0" applyFont="1" applyBorder="1"/>
    <xf numFmtId="41" fontId="8" fillId="0" borderId="0" xfId="0" applyNumberFormat="1" applyFont="1" applyAlignment="1">
      <alignment horizontal="right" vertical="top" wrapText="1"/>
    </xf>
    <xf numFmtId="41" fontId="8" fillId="0" borderId="31" xfId="0" applyNumberFormat="1" applyFont="1" applyBorder="1" applyAlignment="1">
      <alignment horizontal="right" vertical="top" wrapText="1"/>
    </xf>
    <xf numFmtId="3" fontId="1" fillId="0" borderId="31" xfId="0" applyNumberFormat="1" applyFont="1" applyBorder="1"/>
    <xf numFmtId="3" fontId="1" fillId="0" borderId="36" xfId="0" applyNumberFormat="1" applyFont="1" applyBorder="1"/>
    <xf numFmtId="3" fontId="1" fillId="0" borderId="48" xfId="0" applyNumberFormat="1" applyFont="1" applyBorder="1"/>
    <xf numFmtId="169" fontId="2" fillId="0" borderId="49" xfId="0" applyNumberFormat="1" applyFont="1" applyBorder="1"/>
    <xf numFmtId="0" fontId="7" fillId="0" borderId="0" xfId="0" applyFont="1"/>
    <xf numFmtId="49" fontId="7" fillId="0" borderId="46" xfId="0" applyNumberFormat="1" applyFont="1" applyBorder="1"/>
    <xf numFmtId="49" fontId="7" fillId="0" borderId="28" xfId="0" applyNumberFormat="1" applyFont="1" applyBorder="1"/>
    <xf numFmtId="49" fontId="7" fillId="0" borderId="45" xfId="0" applyNumberFormat="1" applyFont="1" applyBorder="1" applyAlignment="1">
      <alignment horizontal="center" vertical="center" wrapText="1"/>
    </xf>
    <xf numFmtId="168" fontId="7" fillId="0" borderId="49" xfId="0" applyNumberFormat="1" applyFont="1" applyBorder="1"/>
    <xf numFmtId="168" fontId="6" fillId="0" borderId="46" xfId="0" applyNumberFormat="1" applyFont="1" applyBorder="1"/>
    <xf numFmtId="168" fontId="6" fillId="0" borderId="50" xfId="0" applyNumberFormat="1" applyFont="1" applyBorder="1"/>
    <xf numFmtId="168" fontId="6" fillId="0" borderId="51" xfId="0" applyNumberFormat="1" applyFont="1" applyBorder="1"/>
    <xf numFmtId="168" fontId="6" fillId="0" borderId="45" xfId="0" applyNumberFormat="1" applyFont="1" applyBorder="1"/>
    <xf numFmtId="168" fontId="6" fillId="0" borderId="52" xfId="0" applyNumberFormat="1" applyFont="1" applyBorder="1"/>
    <xf numFmtId="164" fontId="1" fillId="0" borderId="48" xfId="0" applyNumberFormat="1" applyFont="1" applyBorder="1"/>
    <xf numFmtId="49" fontId="2" fillId="0" borderId="31" xfId="0" applyNumberFormat="1" applyFont="1" applyBorder="1"/>
    <xf numFmtId="49" fontId="2" fillId="0" borderId="36" xfId="0" applyNumberFormat="1" applyFont="1" applyBorder="1"/>
    <xf numFmtId="164" fontId="1" fillId="0" borderId="53" xfId="0" applyNumberFormat="1" applyFont="1" applyBorder="1"/>
    <xf numFmtId="169" fontId="2" fillId="0" borderId="35" xfId="0" applyNumberFormat="1" applyFont="1" applyBorder="1"/>
    <xf numFmtId="169" fontId="2" fillId="0" borderId="31" xfId="0" applyNumberFormat="1" applyFont="1" applyBorder="1"/>
    <xf numFmtId="49" fontId="3" fillId="0" borderId="0" xfId="0" applyNumberFormat="1" applyFont="1" applyAlignment="1">
      <alignment wrapText="1"/>
    </xf>
    <xf numFmtId="0" fontId="1" fillId="0" borderId="30" xfId="0" applyFont="1" applyBorder="1"/>
    <xf numFmtId="49" fontId="3" fillId="0" borderId="30" xfId="0" applyNumberFormat="1" applyFont="1" applyBorder="1"/>
    <xf numFmtId="49" fontId="3" fillId="0" borderId="0" xfId="0" applyNumberFormat="1" applyFont="1"/>
    <xf numFmtId="49" fontId="1" fillId="0" borderId="30" xfId="0" quotePrefix="1" applyNumberFormat="1" applyFont="1" applyBorder="1"/>
    <xf numFmtId="169" fontId="2" fillId="0" borderId="0" xfId="0" applyNumberFormat="1" applyFont="1"/>
    <xf numFmtId="49" fontId="2" fillId="0" borderId="38" xfId="0" applyNumberFormat="1" applyFont="1" applyBorder="1"/>
    <xf numFmtId="49" fontId="2" fillId="0" borderId="54" xfId="0" applyNumberFormat="1" applyFont="1" applyBorder="1"/>
    <xf numFmtId="49" fontId="2" fillId="0" borderId="55" xfId="0" applyNumberFormat="1" applyFont="1" applyBorder="1"/>
    <xf numFmtId="169" fontId="1" fillId="0" borderId="40" xfId="0" applyNumberFormat="1" applyFont="1" applyBorder="1"/>
    <xf numFmtId="164" fontId="1" fillId="0" borderId="38" xfId="0" applyNumberFormat="1" applyFont="1" applyBorder="1"/>
    <xf numFmtId="164" fontId="1" fillId="0" borderId="54" xfId="0" applyNumberFormat="1" applyFont="1" applyBorder="1"/>
    <xf numFmtId="164" fontId="1" fillId="0" borderId="39" xfId="0" applyNumberFormat="1" applyFont="1" applyBorder="1"/>
    <xf numFmtId="164" fontId="1" fillId="0" borderId="55" xfId="0" applyNumberFormat="1" applyFont="1" applyBorder="1"/>
    <xf numFmtId="164" fontId="1" fillId="0" borderId="40" xfId="0" applyNumberFormat="1" applyFont="1" applyBorder="1"/>
    <xf numFmtId="0" fontId="1" fillId="0" borderId="56" xfId="0" applyFont="1" applyBorder="1"/>
    <xf numFmtId="0" fontId="1" fillId="0" borderId="0" xfId="0" applyFont="1" applyAlignment="1">
      <alignment horizontal="left"/>
    </xf>
    <xf numFmtId="49" fontId="2" fillId="0" borderId="9" xfId="0" applyNumberFormat="1" applyFont="1" applyBorder="1"/>
    <xf numFmtId="49" fontId="2" fillId="0" borderId="57" xfId="0" applyNumberFormat="1" applyFont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0" borderId="58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58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164" fontId="2" fillId="2" borderId="9" xfId="0" applyNumberFormat="1" applyFont="1" applyFill="1" applyBorder="1"/>
    <xf numFmtId="41" fontId="2" fillId="0" borderId="9" xfId="0" applyNumberFormat="1" applyFont="1" applyBorder="1"/>
    <xf numFmtId="164" fontId="2" fillId="0" borderId="60" xfId="0" applyNumberFormat="1" applyFont="1" applyBorder="1"/>
    <xf numFmtId="10" fontId="2" fillId="0" borderId="60" xfId="0" applyNumberFormat="1" applyFont="1" applyBorder="1" applyAlignment="1">
      <alignment horizontal="right"/>
    </xf>
    <xf numFmtId="3" fontId="9" fillId="0" borderId="0" xfId="0" applyNumberFormat="1" applyFont="1"/>
    <xf numFmtId="1" fontId="1" fillId="2" borderId="26" xfId="0" applyNumberFormat="1" applyFont="1" applyFill="1" applyBorder="1"/>
    <xf numFmtId="41" fontId="2" fillId="2" borderId="14" xfId="0" applyNumberFormat="1" applyFont="1" applyFill="1" applyBorder="1"/>
    <xf numFmtId="164" fontId="2" fillId="2" borderId="17" xfId="0" applyNumberFormat="1" applyFont="1" applyFill="1" applyBorder="1"/>
    <xf numFmtId="41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2" fillId="2" borderId="16" xfId="0" applyNumberFormat="1" applyFont="1" applyFill="1" applyBorder="1"/>
    <xf numFmtId="41" fontId="2" fillId="2" borderId="16" xfId="0" applyNumberFormat="1" applyFont="1" applyFill="1" applyBorder="1"/>
    <xf numFmtId="164" fontId="2" fillId="2" borderId="20" xfId="0" applyNumberFormat="1" applyFont="1" applyFill="1" applyBorder="1"/>
    <xf numFmtId="0" fontId="9" fillId="0" borderId="0" xfId="0" applyFont="1"/>
    <xf numFmtId="49" fontId="2" fillId="2" borderId="9" xfId="0" applyNumberFormat="1" applyFont="1" applyFill="1" applyBorder="1"/>
    <xf numFmtId="49" fontId="2" fillId="2" borderId="61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/>
    <xf numFmtId="10" fontId="2" fillId="2" borderId="25" xfId="0" applyNumberFormat="1" applyFont="1" applyFill="1" applyBorder="1" applyAlignment="1">
      <alignment horizontal="right"/>
    </xf>
    <xf numFmtId="3" fontId="2" fillId="0" borderId="0" xfId="0" applyNumberFormat="1" applyFont="1"/>
    <xf numFmtId="49" fontId="2" fillId="2" borderId="16" xfId="0" applyNumberFormat="1" applyFont="1" applyFill="1" applyBorder="1" applyAlignment="1">
      <alignment horizontal="right"/>
    </xf>
    <xf numFmtId="164" fontId="2" fillId="2" borderId="14" xfId="0" applyNumberFormat="1" applyFont="1" applyFill="1" applyBorder="1"/>
    <xf numFmtId="41" fontId="1" fillId="2" borderId="26" xfId="0" applyNumberFormat="1" applyFont="1" applyFill="1" applyBorder="1"/>
    <xf numFmtId="49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/>
    <xf numFmtId="170" fontId="1" fillId="2" borderId="26" xfId="0" applyNumberFormat="1" applyFont="1" applyFill="1" applyBorder="1"/>
    <xf numFmtId="41" fontId="1" fillId="2" borderId="18" xfId="0" applyNumberFormat="1" applyFont="1" applyFill="1" applyBorder="1"/>
    <xf numFmtId="41" fontId="2" fillId="2" borderId="26" xfId="0" applyNumberFormat="1" applyFont="1" applyFill="1" applyBorder="1"/>
    <xf numFmtId="49" fontId="2" fillId="2" borderId="20" xfId="0" applyNumberFormat="1" applyFont="1" applyFill="1" applyBorder="1"/>
    <xf numFmtId="49" fontId="1" fillId="2" borderId="20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/>
    </xf>
    <xf numFmtId="1" fontId="1" fillId="2" borderId="20" xfId="0" applyNumberFormat="1" applyFont="1" applyFill="1" applyBorder="1"/>
    <xf numFmtId="1" fontId="1" fillId="2" borderId="27" xfId="0" applyNumberFormat="1" applyFont="1" applyFill="1" applyBorder="1"/>
    <xf numFmtId="10" fontId="1" fillId="2" borderId="21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49" fontId="2" fillId="0" borderId="28" xfId="0" applyNumberFormat="1" applyFont="1" applyBorder="1"/>
    <xf numFmtId="167" fontId="1" fillId="0" borderId="29" xfId="0" applyNumberFormat="1" applyFont="1" applyBorder="1"/>
    <xf numFmtId="0" fontId="2" fillId="0" borderId="0" xfId="0" applyFont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53" xfId="0" applyFont="1" applyBorder="1"/>
    <xf numFmtId="0" fontId="2" fillId="3" borderId="3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64" fontId="1" fillId="3" borderId="37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167" fontId="1" fillId="3" borderId="63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167" fontId="1" fillId="3" borderId="17" xfId="0" applyNumberFormat="1" applyFont="1" applyFill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/>
    </xf>
    <xf numFmtId="168" fontId="2" fillId="0" borderId="66" xfId="0" applyNumberFormat="1" applyFont="1" applyBorder="1"/>
    <xf numFmtId="168" fontId="2" fillId="0" borderId="65" xfId="0" applyNumberFormat="1" applyFont="1" applyBorder="1"/>
    <xf numFmtId="168" fontId="2" fillId="0" borderId="67" xfId="0" applyNumberFormat="1" applyFont="1" applyBorder="1"/>
    <xf numFmtId="168" fontId="2" fillId="0" borderId="68" xfId="0" applyNumberFormat="1" applyFont="1" applyBorder="1"/>
    <xf numFmtId="0" fontId="2" fillId="0" borderId="53" xfId="0" applyFont="1" applyBorder="1"/>
    <xf numFmtId="49" fontId="2" fillId="0" borderId="31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69" xfId="0" applyNumberFormat="1" applyFont="1" applyBorder="1"/>
    <xf numFmtId="1" fontId="2" fillId="0" borderId="36" xfId="0" applyNumberFormat="1" applyFont="1" applyBorder="1"/>
    <xf numFmtId="41" fontId="2" fillId="0" borderId="36" xfId="0" applyNumberFormat="1" applyFont="1" applyBorder="1"/>
    <xf numFmtId="41" fontId="2" fillId="0" borderId="48" xfId="0" applyNumberFormat="1" applyFont="1" applyBorder="1"/>
    <xf numFmtId="0" fontId="2" fillId="0" borderId="70" xfId="0" applyFont="1" applyBorder="1"/>
    <xf numFmtId="49" fontId="2" fillId="0" borderId="35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left" vertical="center"/>
    </xf>
    <xf numFmtId="41" fontId="1" fillId="0" borderId="36" xfId="0" applyNumberFormat="1" applyFont="1" applyBorder="1"/>
    <xf numFmtId="41" fontId="1" fillId="0" borderId="31" xfId="0" applyNumberFormat="1" applyFont="1" applyBorder="1"/>
    <xf numFmtId="41" fontId="1" fillId="0" borderId="48" xfId="0" applyNumberFormat="1" applyFont="1" applyBorder="1"/>
    <xf numFmtId="0" fontId="1" fillId="0" borderId="70" xfId="0" applyFont="1" applyBorder="1"/>
    <xf numFmtId="1" fontId="1" fillId="0" borderId="36" xfId="0" applyNumberFormat="1" applyFont="1" applyBorder="1"/>
    <xf numFmtId="168" fontId="2" fillId="0" borderId="36" xfId="0" applyNumberFormat="1" applyFont="1" applyBorder="1"/>
    <xf numFmtId="168" fontId="3" fillId="0" borderId="70" xfId="0" applyNumberFormat="1" applyFont="1" applyBorder="1" applyAlignment="1">
      <alignment horizontal="right" vertical="top" wrapText="1"/>
    </xf>
    <xf numFmtId="49" fontId="1" fillId="0" borderId="31" xfId="0" applyNumberFormat="1" applyFont="1" applyBorder="1"/>
    <xf numFmtId="49" fontId="1" fillId="0" borderId="36" xfId="0" applyNumberFormat="1" applyFont="1" applyBorder="1"/>
    <xf numFmtId="168" fontId="1" fillId="0" borderId="36" xfId="0" applyNumberFormat="1" applyFont="1" applyBorder="1"/>
    <xf numFmtId="3" fontId="1" fillId="0" borderId="70" xfId="0" applyNumberFormat="1" applyFont="1" applyBorder="1"/>
    <xf numFmtId="49" fontId="2" fillId="0" borderId="49" xfId="0" applyNumberFormat="1" applyFont="1" applyBorder="1"/>
    <xf numFmtId="41" fontId="3" fillId="0" borderId="48" xfId="0" applyNumberFormat="1" applyFont="1" applyBorder="1"/>
    <xf numFmtId="49" fontId="1" fillId="0" borderId="46" xfId="0" applyNumberFormat="1" applyFont="1" applyBorder="1"/>
    <xf numFmtId="49" fontId="1" fillId="0" borderId="28" xfId="0" applyNumberFormat="1" applyFont="1" applyBorder="1"/>
    <xf numFmtId="49" fontId="1" fillId="0" borderId="45" xfId="0" applyNumberFormat="1" applyFont="1" applyBorder="1"/>
    <xf numFmtId="49" fontId="2" fillId="0" borderId="45" xfId="0" applyNumberFormat="1" applyFont="1" applyBorder="1" applyAlignment="1">
      <alignment horizontal="center" vertical="center"/>
    </xf>
    <xf numFmtId="168" fontId="2" fillId="0" borderId="45" xfId="0" applyNumberFormat="1" applyFont="1" applyBorder="1"/>
    <xf numFmtId="168" fontId="2" fillId="0" borderId="28" xfId="0" applyNumberFormat="1" applyFont="1" applyBorder="1"/>
    <xf numFmtId="168" fontId="2" fillId="0" borderId="47" xfId="0" applyNumberFormat="1" applyFont="1" applyBorder="1"/>
    <xf numFmtId="168" fontId="2" fillId="0" borderId="52" xfId="0" applyNumberFormat="1" applyFont="1" applyBorder="1"/>
    <xf numFmtId="49" fontId="2" fillId="0" borderId="71" xfId="0" applyNumberFormat="1" applyFont="1" applyBorder="1"/>
    <xf numFmtId="49" fontId="2" fillId="0" borderId="29" xfId="0" applyNumberFormat="1" applyFont="1" applyBorder="1"/>
    <xf numFmtId="41" fontId="1" fillId="0" borderId="69" xfId="0" applyNumberFormat="1" applyFont="1" applyBorder="1" applyAlignment="1">
      <alignment horizontal="right"/>
    </xf>
    <xf numFmtId="41" fontId="1" fillId="0" borderId="69" xfId="0" applyNumberFormat="1" applyFont="1" applyBorder="1"/>
    <xf numFmtId="41" fontId="1" fillId="0" borderId="29" xfId="0" applyNumberFormat="1" applyFont="1" applyBorder="1"/>
    <xf numFmtId="41" fontId="1" fillId="0" borderId="72" xfId="0" applyNumberFormat="1" applyFont="1" applyBorder="1"/>
    <xf numFmtId="41" fontId="1" fillId="0" borderId="73" xfId="0" applyNumberFormat="1" applyFont="1" applyBorder="1"/>
    <xf numFmtId="41" fontId="1" fillId="0" borderId="36" xfId="0" applyNumberFormat="1" applyFont="1" applyBorder="1" applyAlignment="1">
      <alignment horizontal="right"/>
    </xf>
    <xf numFmtId="168" fontId="1" fillId="0" borderId="70" xfId="0" applyNumberFormat="1" applyFont="1" applyBorder="1"/>
    <xf numFmtId="49" fontId="1" fillId="0" borderId="36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1" fillId="0" borderId="70" xfId="0" applyNumberFormat="1" applyFont="1" applyBorder="1"/>
    <xf numFmtId="41" fontId="2" fillId="0" borderId="31" xfId="0" applyNumberFormat="1" applyFont="1" applyBorder="1"/>
    <xf numFmtId="41" fontId="2" fillId="0" borderId="36" xfId="0" applyNumberFormat="1" applyFont="1" applyBorder="1" applyAlignment="1">
      <alignment horizontal="right"/>
    </xf>
    <xf numFmtId="1" fontId="2" fillId="0" borderId="70" xfId="0" applyNumberFormat="1" applyFont="1" applyBorder="1"/>
    <xf numFmtId="41" fontId="9" fillId="0" borderId="36" xfId="0" applyNumberFormat="1" applyFont="1" applyBorder="1" applyAlignment="1">
      <alignment horizontal="right" vertical="top" wrapText="1"/>
    </xf>
    <xf numFmtId="41" fontId="3" fillId="0" borderId="36" xfId="0" applyNumberFormat="1" applyFont="1" applyBorder="1" applyAlignment="1">
      <alignment horizontal="right" vertical="top" wrapText="1"/>
    </xf>
    <xf numFmtId="41" fontId="3" fillId="0" borderId="31" xfId="0" applyNumberFormat="1" applyFont="1" applyBorder="1" applyAlignment="1">
      <alignment horizontal="right" vertical="top" wrapText="1"/>
    </xf>
    <xf numFmtId="41" fontId="3" fillId="0" borderId="48" xfId="0" applyNumberFormat="1" applyFont="1" applyBorder="1" applyAlignment="1">
      <alignment horizontal="right" vertical="top" wrapText="1"/>
    </xf>
    <xf numFmtId="49" fontId="1" fillId="0" borderId="53" xfId="0" applyNumberFormat="1" applyFont="1" applyBorder="1"/>
    <xf numFmtId="168" fontId="1" fillId="0" borderId="0" xfId="0" applyNumberFormat="1" applyFont="1"/>
    <xf numFmtId="49" fontId="2" fillId="0" borderId="39" xfId="0" applyNumberFormat="1" applyFont="1" applyBorder="1"/>
    <xf numFmtId="49" fontId="2" fillId="0" borderId="40" xfId="0" applyNumberFormat="1" applyFont="1" applyBorder="1"/>
    <xf numFmtId="41" fontId="2" fillId="0" borderId="40" xfId="0" applyNumberFormat="1" applyFont="1" applyBorder="1" applyAlignment="1">
      <alignment horizontal="right"/>
    </xf>
    <xf numFmtId="41" fontId="1" fillId="0" borderId="40" xfId="0" applyNumberFormat="1" applyFont="1" applyBorder="1"/>
    <xf numFmtId="41" fontId="1" fillId="0" borderId="39" xfId="0" applyNumberFormat="1" applyFont="1" applyBorder="1"/>
    <xf numFmtId="41" fontId="1" fillId="0" borderId="56" xfId="0" applyNumberFormat="1" applyFont="1" applyBorder="1"/>
    <xf numFmtId="0" fontId="1" fillId="0" borderId="74" xfId="0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/>
    <xf numFmtId="10" fontId="2" fillId="0" borderId="9" xfId="0" applyNumberFormat="1" applyFont="1" applyBorder="1" applyAlignment="1">
      <alignment horizontal="right"/>
    </xf>
    <xf numFmtId="49" fontId="2" fillId="2" borderId="16" xfId="0" applyNumberFormat="1" applyFont="1" applyFill="1" applyBorder="1" applyAlignment="1">
      <alignment horizontal="left"/>
    </xf>
    <xf numFmtId="169" fontId="2" fillId="2" borderId="16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left"/>
    </xf>
    <xf numFmtId="169" fontId="1" fillId="2" borderId="16" xfId="0" applyNumberFormat="1" applyFont="1" applyFill="1" applyBorder="1"/>
    <xf numFmtId="1" fontId="1" fillId="2" borderId="16" xfId="0" applyNumberFormat="1" applyFont="1" applyFill="1" applyBorder="1"/>
    <xf numFmtId="9" fontId="1" fillId="2" borderId="16" xfId="0" applyNumberFormat="1" applyFont="1" applyFill="1" applyBorder="1" applyAlignment="1">
      <alignment horizontal="right"/>
    </xf>
    <xf numFmtId="1" fontId="2" fillId="2" borderId="16" xfId="0" applyNumberFormat="1" applyFont="1" applyFill="1" applyBorder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6" xfId="0" quotePrefix="1" applyNumberFormat="1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28" xfId="0" applyFont="1" applyBorder="1" applyAlignment="1">
      <alignment horizontal="left"/>
    </xf>
    <xf numFmtId="167" fontId="1" fillId="0" borderId="28" xfId="0" applyNumberFormat="1" applyFont="1" applyBorder="1" applyAlignment="1">
      <alignment horizontal="center"/>
    </xf>
    <xf numFmtId="167" fontId="1" fillId="0" borderId="2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8" xfId="0" applyFont="1" applyBorder="1"/>
    <xf numFmtId="0" fontId="1" fillId="0" borderId="29" xfId="0" applyFont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/>
    </xf>
    <xf numFmtId="167" fontId="1" fillId="4" borderId="27" xfId="0" applyNumberFormat="1" applyFont="1" applyFill="1" applyBorder="1" applyAlignment="1">
      <alignment horizontal="center" vertical="center"/>
    </xf>
    <xf numFmtId="167" fontId="1" fillId="4" borderId="76" xfId="0" applyNumberFormat="1" applyFont="1" applyFill="1" applyBorder="1" applyAlignment="1">
      <alignment horizontal="center" vertical="center"/>
    </xf>
    <xf numFmtId="167" fontId="1" fillId="4" borderId="75" xfId="0" applyNumberFormat="1" applyFont="1" applyFill="1" applyBorder="1" applyAlignment="1">
      <alignment horizontal="center" vertical="center"/>
    </xf>
    <xf numFmtId="49" fontId="2" fillId="0" borderId="42" xfId="0" applyNumberFormat="1" applyFont="1" applyBorder="1"/>
    <xf numFmtId="49" fontId="2" fillId="0" borderId="62" xfId="0" applyNumberFormat="1" applyFont="1" applyBorder="1"/>
    <xf numFmtId="49" fontId="2" fillId="0" borderId="49" xfId="0" applyNumberFormat="1" applyFont="1" applyBorder="1" applyAlignment="1">
      <alignment horizontal="center"/>
    </xf>
    <xf numFmtId="169" fontId="1" fillId="0" borderId="49" xfId="0" applyNumberFormat="1" applyFont="1" applyBorder="1"/>
    <xf numFmtId="41" fontId="2" fillId="0" borderId="62" xfId="0" applyNumberFormat="1" applyFont="1" applyBorder="1"/>
    <xf numFmtId="41" fontId="2" fillId="0" borderId="77" xfId="0" applyNumberFormat="1" applyFont="1" applyBorder="1"/>
    <xf numFmtId="41" fontId="2" fillId="0" borderId="78" xfId="0" applyNumberFormat="1" applyFont="1" applyBorder="1"/>
    <xf numFmtId="41" fontId="2" fillId="0" borderId="65" xfId="0" applyNumberFormat="1" applyFont="1" applyBorder="1"/>
    <xf numFmtId="41" fontId="10" fillId="0" borderId="66" xfId="0" applyNumberFormat="1" applyFont="1" applyBorder="1"/>
    <xf numFmtId="41" fontId="10" fillId="0" borderId="67" xfId="0" applyNumberFormat="1" applyFont="1" applyBorder="1"/>
    <xf numFmtId="49" fontId="2" fillId="0" borderId="36" xfId="0" applyNumberFormat="1" applyFont="1" applyBorder="1" applyAlignment="1">
      <alignment horizontal="left"/>
    </xf>
    <xf numFmtId="41" fontId="2" fillId="0" borderId="35" xfId="0" applyNumberFormat="1" applyFont="1" applyBorder="1"/>
    <xf numFmtId="41" fontId="2" fillId="0" borderId="0" xfId="0" applyNumberFormat="1" applyFont="1"/>
    <xf numFmtId="41" fontId="9" fillId="0" borderId="31" xfId="0" applyNumberFormat="1" applyFont="1" applyBorder="1"/>
    <xf numFmtId="41" fontId="3" fillId="0" borderId="31" xfId="0" applyNumberFormat="1" applyFont="1" applyBorder="1"/>
    <xf numFmtId="41" fontId="2" fillId="0" borderId="70" xfId="0" applyNumberFormat="1" applyFont="1" applyBorder="1"/>
    <xf numFmtId="41" fontId="2" fillId="0" borderId="30" xfId="0" applyNumberFormat="1" applyFont="1" applyBorder="1"/>
    <xf numFmtId="41" fontId="1" fillId="0" borderId="35" xfId="0" applyNumberFormat="1" applyFont="1" applyBorder="1"/>
    <xf numFmtId="41" fontId="4" fillId="0" borderId="0" xfId="0" applyNumberFormat="1" applyFont="1"/>
    <xf numFmtId="41" fontId="4" fillId="0" borderId="48" xfId="0" applyNumberFormat="1" applyFont="1" applyBorder="1"/>
    <xf numFmtId="41" fontId="10" fillId="0" borderId="36" xfId="0" applyNumberFormat="1" applyFont="1" applyBorder="1"/>
    <xf numFmtId="41" fontId="10" fillId="0" borderId="48" xfId="0" applyNumberFormat="1" applyFont="1" applyBorder="1"/>
    <xf numFmtId="41" fontId="4" fillId="0" borderId="36" xfId="0" applyNumberFormat="1" applyFont="1" applyBorder="1"/>
    <xf numFmtId="41" fontId="10" fillId="0" borderId="35" xfId="0" applyNumberFormat="1" applyFont="1" applyBorder="1"/>
    <xf numFmtId="41" fontId="10" fillId="0" borderId="30" xfId="0" applyNumberFormat="1" applyFont="1" applyBorder="1"/>
    <xf numFmtId="41" fontId="10" fillId="0" borderId="31" xfId="0" applyNumberFormat="1" applyFont="1" applyBorder="1"/>
    <xf numFmtId="41" fontId="10" fillId="0" borderId="70" xfId="0" applyNumberFormat="1" applyFont="1" applyBorder="1"/>
    <xf numFmtId="41" fontId="4" fillId="0" borderId="35" xfId="0" applyNumberFormat="1" applyFont="1" applyBorder="1"/>
    <xf numFmtId="49" fontId="1" fillId="0" borderId="31" xfId="0" quotePrefix="1" applyNumberFormat="1" applyFont="1" applyBorder="1"/>
    <xf numFmtId="41" fontId="2" fillId="0" borderId="38" xfId="0" applyNumberFormat="1" applyFont="1" applyBorder="1"/>
    <xf numFmtId="41" fontId="2" fillId="0" borderId="56" xfId="0" applyNumberFormat="1" applyFont="1" applyBorder="1"/>
    <xf numFmtId="41" fontId="2" fillId="0" borderId="55" xfId="0" applyNumberFormat="1" applyFont="1" applyBorder="1"/>
    <xf numFmtId="41" fontId="2" fillId="0" borderId="39" xfId="0" applyNumberFormat="1" applyFont="1" applyBorder="1"/>
    <xf numFmtId="41" fontId="10" fillId="0" borderId="40" xfId="0" applyNumberFormat="1" applyFont="1" applyBorder="1"/>
    <xf numFmtId="41" fontId="10" fillId="0" borderId="56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9" fontId="2" fillId="0" borderId="7" xfId="0" applyNumberFormat="1" applyFont="1" applyBorder="1" applyAlignment="1">
      <alignment horizontal="center"/>
    </xf>
    <xf numFmtId="169" fontId="1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59" xfId="0" applyNumberFormat="1" applyFont="1" applyBorder="1"/>
    <xf numFmtId="164" fontId="1" fillId="0" borderId="6" xfId="0" applyNumberFormat="1" applyFont="1" applyBorder="1"/>
    <xf numFmtId="164" fontId="4" fillId="0" borderId="7" xfId="0" applyNumberFormat="1" applyFont="1" applyBorder="1"/>
    <xf numFmtId="164" fontId="4" fillId="0" borderId="79" xfId="0" applyNumberFormat="1" applyFont="1" applyBorder="1"/>
    <xf numFmtId="164" fontId="2" fillId="0" borderId="8" xfId="0" applyNumberFormat="1" applyFont="1" applyBorder="1"/>
    <xf numFmtId="164" fontId="2" fillId="0" borderId="80" xfId="0" applyNumberFormat="1" applyFont="1" applyBorder="1"/>
    <xf numFmtId="164" fontId="2" fillId="0" borderId="57" xfId="0" applyNumberFormat="1" applyFont="1" applyBorder="1"/>
    <xf numFmtId="164" fontId="2" fillId="0" borderId="3" xfId="0" applyNumberFormat="1" applyFont="1" applyBorder="1"/>
    <xf numFmtId="164" fontId="4" fillId="0" borderId="36" xfId="0" applyNumberFormat="1" applyFont="1" applyBorder="1"/>
    <xf numFmtId="164" fontId="4" fillId="0" borderId="48" xfId="0" applyNumberFormat="1" applyFont="1" applyBorder="1"/>
    <xf numFmtId="164" fontId="1" fillId="0" borderId="70" xfId="0" applyNumberFormat="1" applyFont="1" applyBorder="1"/>
    <xf numFmtId="164" fontId="4" fillId="0" borderId="31" xfId="0" applyNumberFormat="1" applyFont="1" applyBorder="1"/>
    <xf numFmtId="164" fontId="4" fillId="0" borderId="70" xfId="0" applyNumberFormat="1" applyFont="1" applyBorder="1"/>
    <xf numFmtId="164" fontId="2" fillId="0" borderId="53" xfId="0" applyNumberFormat="1" applyFont="1" applyBorder="1"/>
    <xf numFmtId="164" fontId="2" fillId="0" borderId="48" xfId="0" applyNumberFormat="1" applyFont="1" applyBorder="1"/>
    <xf numFmtId="164" fontId="2" fillId="0" borderId="70" xfId="0" applyNumberFormat="1" applyFont="1" applyBorder="1"/>
    <xf numFmtId="164" fontId="10" fillId="0" borderId="36" xfId="0" applyNumberFormat="1" applyFont="1" applyBorder="1"/>
    <xf numFmtId="164" fontId="10" fillId="0" borderId="48" xfId="0" applyNumberFormat="1" applyFont="1" applyBorder="1"/>
    <xf numFmtId="164" fontId="10" fillId="0" borderId="53" xfId="0" applyNumberFormat="1" applyFont="1" applyBorder="1"/>
    <xf numFmtId="164" fontId="4" fillId="0" borderId="0" xfId="0" applyNumberFormat="1" applyFont="1"/>
    <xf numFmtId="169" fontId="2" fillId="0" borderId="40" xfId="0" applyNumberFormat="1" applyFont="1" applyBorder="1"/>
    <xf numFmtId="164" fontId="2" fillId="0" borderId="38" xfId="0" applyNumberFormat="1" applyFont="1" applyBorder="1"/>
    <xf numFmtId="164" fontId="2" fillId="0" borderId="56" xfId="0" applyNumberFormat="1" applyFont="1" applyBorder="1"/>
    <xf numFmtId="164" fontId="2" fillId="0" borderId="55" xfId="0" applyNumberFormat="1" applyFont="1" applyBorder="1"/>
    <xf numFmtId="164" fontId="2" fillId="0" borderId="39" xfId="0" applyNumberFormat="1" applyFont="1" applyBorder="1"/>
    <xf numFmtId="164" fontId="10" fillId="0" borderId="40" xfId="0" applyNumberFormat="1" applyFont="1" applyBorder="1"/>
    <xf numFmtId="164" fontId="10" fillId="0" borderId="56" xfId="0" applyNumberFormat="1" applyFont="1" applyBorder="1"/>
    <xf numFmtId="0" fontId="4" fillId="0" borderId="0" xfId="0" applyFont="1"/>
    <xf numFmtId="0" fontId="6" fillId="0" borderId="0" xfId="0" applyFont="1" applyAlignment="1">
      <alignment wrapText="1"/>
    </xf>
    <xf numFmtId="0" fontId="11" fillId="0" borderId="0" xfId="0" applyFont="1"/>
    <xf numFmtId="164" fontId="2" fillId="0" borderId="8" xfId="0" applyNumberFormat="1" applyFont="1" applyBorder="1" applyAlignment="1">
      <alignment horizontal="center"/>
    </xf>
    <xf numFmtId="169" fontId="2" fillId="0" borderId="9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5" fontId="2" fillId="0" borderId="58" xfId="0" applyNumberFormat="1" applyFont="1" applyBorder="1" applyAlignment="1">
      <alignment horizontal="center" vertical="center" wrapText="1"/>
    </xf>
    <xf numFmtId="164" fontId="2" fillId="0" borderId="81" xfId="0" applyNumberFormat="1" applyFont="1" applyBorder="1"/>
    <xf numFmtId="10" fontId="2" fillId="0" borderId="58" xfId="0" applyNumberFormat="1" applyFont="1" applyBorder="1" applyAlignment="1">
      <alignment horizontal="right"/>
    </xf>
    <xf numFmtId="168" fontId="2" fillId="0" borderId="0" xfId="0" applyNumberFormat="1" applyFont="1"/>
    <xf numFmtId="49" fontId="9" fillId="2" borderId="16" xfId="0" applyNumberFormat="1" applyFont="1" applyFill="1" applyBorder="1"/>
    <xf numFmtId="3" fontId="2" fillId="2" borderId="26" xfId="0" applyNumberFormat="1" applyFont="1" applyFill="1" applyBorder="1"/>
    <xf numFmtId="10" fontId="2" fillId="2" borderId="14" xfId="0" applyNumberFormat="1" applyFont="1" applyFill="1" applyBorder="1" applyAlignment="1">
      <alignment horizontal="right"/>
    </xf>
    <xf numFmtId="168" fontId="9" fillId="0" borderId="0" xfId="0" applyNumberFormat="1" applyFont="1"/>
    <xf numFmtId="49" fontId="3" fillId="2" borderId="16" xfId="0" applyNumberFormat="1" applyFont="1" applyFill="1" applyBorder="1"/>
    <xf numFmtId="3" fontId="9" fillId="2" borderId="16" xfId="0" applyNumberFormat="1" applyFont="1" applyFill="1" applyBorder="1"/>
    <xf numFmtId="3" fontId="1" fillId="2" borderId="26" xfId="0" applyNumberFormat="1" applyFont="1" applyFill="1" applyBorder="1"/>
    <xf numFmtId="10" fontId="2" fillId="2" borderId="20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center" vertical="center" wrapText="1"/>
    </xf>
    <xf numFmtId="3" fontId="1" fillId="2" borderId="82" xfId="0" applyNumberFormat="1" applyFont="1" applyFill="1" applyBorder="1"/>
    <xf numFmtId="168" fontId="2" fillId="2" borderId="15" xfId="0" applyNumberFormat="1" applyFont="1" applyFill="1" applyBorder="1" applyAlignment="1">
      <alignment horizontal="right"/>
    </xf>
    <xf numFmtId="168" fontId="2" fillId="2" borderId="17" xfId="0" applyNumberFormat="1" applyFont="1" applyFill="1" applyBorder="1" applyAlignment="1">
      <alignment horizontal="right"/>
    </xf>
    <xf numFmtId="168" fontId="1" fillId="2" borderId="17" xfId="0" applyNumberFormat="1" applyFont="1" applyFill="1" applyBorder="1" applyAlignment="1">
      <alignment horizontal="right"/>
    </xf>
    <xf numFmtId="3" fontId="1" fillId="2" borderId="24" xfId="0" applyNumberFormat="1" applyFont="1" applyFill="1" applyBorder="1"/>
    <xf numFmtId="10" fontId="2" fillId="2" borderId="2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9" fontId="2" fillId="0" borderId="29" xfId="0" applyNumberFormat="1" applyFont="1" applyBorder="1"/>
    <xf numFmtId="0" fontId="1" fillId="0" borderId="8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wrapText="1"/>
    </xf>
    <xf numFmtId="0" fontId="1" fillId="0" borderId="8" xfId="0" applyFont="1" applyBorder="1"/>
    <xf numFmtId="164" fontId="2" fillId="3" borderId="19" xfId="0" applyNumberFormat="1" applyFont="1" applyFill="1" applyBorder="1" applyAlignment="1">
      <alignment horizontal="center" vertical="center"/>
    </xf>
    <xf numFmtId="167" fontId="1" fillId="3" borderId="12" xfId="0" applyNumberFormat="1" applyFont="1" applyFill="1" applyBorder="1" applyAlignment="1">
      <alignment horizontal="center"/>
    </xf>
    <xf numFmtId="0" fontId="1" fillId="3" borderId="84" xfId="0" applyFont="1" applyFill="1" applyBorder="1" applyAlignment="1">
      <alignment horizontal="center"/>
    </xf>
    <xf numFmtId="0" fontId="1" fillId="3" borderId="85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164" fontId="1" fillId="3" borderId="41" xfId="0" applyNumberFormat="1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49" fontId="2" fillId="0" borderId="64" xfId="0" applyNumberFormat="1" applyFont="1" applyBorder="1"/>
    <xf numFmtId="49" fontId="2" fillId="0" borderId="65" xfId="0" applyNumberFormat="1" applyFont="1" applyBorder="1"/>
    <xf numFmtId="49" fontId="2" fillId="0" borderId="66" xfId="0" applyNumberFormat="1" applyFont="1" applyBorder="1"/>
    <xf numFmtId="49" fontId="2" fillId="0" borderId="65" xfId="0" applyNumberFormat="1" applyFont="1" applyBorder="1" applyAlignment="1">
      <alignment horizontal="center" vertical="center"/>
    </xf>
    <xf numFmtId="169" fontId="2" fillId="0" borderId="78" xfId="0" applyNumberFormat="1" applyFont="1" applyBorder="1" applyAlignment="1">
      <alignment horizontal="right" vertical="center" wrapText="1"/>
    </xf>
    <xf numFmtId="164" fontId="2" fillId="0" borderId="72" xfId="0" applyNumberFormat="1" applyFont="1" applyBorder="1"/>
    <xf numFmtId="49" fontId="9" fillId="0" borderId="35" xfId="0" applyNumberFormat="1" applyFont="1" applyBorder="1"/>
    <xf numFmtId="3" fontId="1" fillId="0" borderId="30" xfId="0" applyNumberFormat="1" applyFont="1" applyBorder="1"/>
    <xf numFmtId="49" fontId="3" fillId="0" borderId="31" xfId="0" applyNumberFormat="1" applyFont="1" applyBorder="1"/>
    <xf numFmtId="49" fontId="1" fillId="0" borderId="31" xfId="0" applyNumberFormat="1" applyFont="1" applyBorder="1" applyAlignment="1">
      <alignment horizontal="left" vertical="center"/>
    </xf>
    <xf numFmtId="41" fontId="8" fillId="0" borderId="36" xfId="0" applyNumberFormat="1" applyFont="1" applyBorder="1" applyAlignment="1">
      <alignment horizontal="right" vertical="top" wrapText="1"/>
    </xf>
    <xf numFmtId="41" fontId="8" fillId="0" borderId="48" xfId="0" applyNumberFormat="1" applyFont="1" applyBorder="1" applyAlignment="1">
      <alignment horizontal="right" vertical="top" wrapText="1"/>
    </xf>
    <xf numFmtId="164" fontId="1" fillId="0" borderId="62" xfId="0" applyNumberFormat="1" applyFont="1" applyBorder="1"/>
    <xf numFmtId="41" fontId="8" fillId="0" borderId="44" xfId="0" applyNumberFormat="1" applyFont="1" applyBorder="1" applyAlignment="1">
      <alignment horizontal="right" vertical="top" wrapText="1"/>
    </xf>
    <xf numFmtId="164" fontId="1" fillId="0" borderId="43" xfId="0" applyNumberFormat="1" applyFont="1" applyBorder="1"/>
    <xf numFmtId="168" fontId="13" fillId="0" borderId="62" xfId="0" applyNumberFormat="1" applyFont="1" applyBorder="1" applyAlignment="1">
      <alignment horizontal="right" vertical="top" wrapText="1"/>
    </xf>
    <xf numFmtId="41" fontId="8" fillId="0" borderId="62" xfId="0" applyNumberFormat="1" applyFont="1" applyBorder="1" applyAlignment="1">
      <alignment horizontal="right" vertical="top" wrapText="1"/>
    </xf>
    <xf numFmtId="164" fontId="1" fillId="0" borderId="77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169" fontId="2" fillId="0" borderId="59" xfId="0" applyNumberFormat="1" applyFont="1" applyBorder="1"/>
    <xf numFmtId="164" fontId="1" fillId="0" borderId="87" xfId="0" applyNumberFormat="1" applyFont="1" applyBorder="1"/>
    <xf numFmtId="164" fontId="1" fillId="0" borderId="60" xfId="0" applyNumberFormat="1" applyFont="1" applyBorder="1"/>
    <xf numFmtId="169" fontId="1" fillId="2" borderId="13" xfId="0" applyNumberFormat="1" applyFont="1" applyFill="1" applyBorder="1"/>
    <xf numFmtId="49" fontId="9" fillId="0" borderId="31" xfId="0" applyNumberFormat="1" applyFont="1" applyBorder="1"/>
    <xf numFmtId="41" fontId="8" fillId="0" borderId="30" xfId="0" applyNumberFormat="1" applyFont="1" applyBorder="1" applyAlignment="1">
      <alignment horizontal="right" vertical="top" wrapText="1"/>
    </xf>
    <xf numFmtId="168" fontId="13" fillId="0" borderId="31" xfId="0" applyNumberFormat="1" applyFont="1" applyBorder="1" applyAlignment="1">
      <alignment horizontal="right" vertical="top" wrapText="1"/>
    </xf>
    <xf numFmtId="0" fontId="2" fillId="0" borderId="88" xfId="0" applyFont="1" applyBorder="1"/>
    <xf numFmtId="164" fontId="2" fillId="0" borderId="74" xfId="0" applyNumberFormat="1" applyFont="1" applyBorder="1"/>
    <xf numFmtId="49" fontId="1" fillId="0" borderId="0" xfId="0" applyNumberFormat="1" applyFont="1"/>
    <xf numFmtId="0" fontId="0" fillId="0" borderId="0" xfId="0" applyFont="1" applyAlignment="1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5" fillId="0" borderId="31" xfId="0" applyFont="1" applyBorder="1"/>
    <xf numFmtId="0" fontId="1" fillId="0" borderId="3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35" xfId="0" applyFont="1" applyBorder="1"/>
    <xf numFmtId="0" fontId="5" fillId="0" borderId="38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39" xfId="0" applyFont="1" applyBorder="1"/>
    <xf numFmtId="49" fontId="2" fillId="0" borderId="3" xfId="0" applyNumberFormat="1" applyFont="1" applyBorder="1" applyAlignment="1">
      <alignment horizontal="center" vertical="center"/>
    </xf>
    <xf numFmtId="0" fontId="5" fillId="0" borderId="36" xfId="0" applyFont="1" applyBorder="1"/>
    <xf numFmtId="0" fontId="5" fillId="0" borderId="40" xfId="0" applyFont="1" applyBorder="1"/>
    <xf numFmtId="49" fontId="2" fillId="0" borderId="3" xfId="0" applyNumberFormat="1" applyFont="1" applyBorder="1" applyAlignment="1">
      <alignment horizontal="center" vertical="center" wrapText="1"/>
    </xf>
    <xf numFmtId="168" fontId="2" fillId="0" borderId="29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5" fillId="0" borderId="30" xfId="0" applyFont="1" applyBorder="1"/>
    <xf numFmtId="49" fontId="2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62" xfId="0" applyFont="1" applyBorder="1"/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9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08"/>
  <sheetViews>
    <sheetView topLeftCell="A10" workbookViewId="0">
      <selection activeCell="H34" sqref="H34"/>
    </sheetView>
  </sheetViews>
  <sheetFormatPr baseColWidth="10" defaultColWidth="14.42578125" defaultRowHeight="15" customHeight="1"/>
  <cols>
    <col min="1" max="1" width="3.710937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>
      <c r="A2" s="1"/>
      <c r="B2" s="468"/>
      <c r="C2" s="469"/>
      <c r="D2" s="2"/>
      <c r="E2" s="470" t="s">
        <v>0</v>
      </c>
      <c r="F2" s="469"/>
      <c r="G2" s="469"/>
      <c r="H2" s="3"/>
      <c r="I2" s="4"/>
      <c r="J2" s="1"/>
      <c r="K2" s="1"/>
      <c r="L2" s="1"/>
      <c r="M2" s="1"/>
      <c r="N2" s="1"/>
      <c r="O2" s="1"/>
    </row>
    <row r="3" spans="1:20">
      <c r="A3" s="1"/>
      <c r="B3" s="468"/>
      <c r="C3" s="469"/>
      <c r="D3" s="2"/>
      <c r="E3" s="471" t="s">
        <v>1</v>
      </c>
      <c r="F3" s="469"/>
      <c r="G3" s="469"/>
      <c r="H3" s="3"/>
      <c r="I3" s="4"/>
      <c r="J3" s="1"/>
      <c r="K3" s="1"/>
      <c r="L3" s="1"/>
      <c r="M3" s="1"/>
      <c r="N3" s="1"/>
      <c r="O3" s="1"/>
    </row>
    <row r="4" spans="1:20">
      <c r="A4" s="1"/>
      <c r="B4" s="2"/>
      <c r="C4" s="2"/>
      <c r="D4" s="2"/>
      <c r="E4" s="471" t="s">
        <v>2</v>
      </c>
      <c r="F4" s="469"/>
      <c r="G4" s="469"/>
      <c r="H4" s="3"/>
      <c r="I4" s="4"/>
      <c r="J4" s="1"/>
      <c r="K4" s="1"/>
      <c r="L4" s="1"/>
      <c r="M4" s="1"/>
      <c r="N4" s="1"/>
      <c r="O4" s="1"/>
    </row>
    <row r="5" spans="1:20">
      <c r="A5" s="1"/>
      <c r="B5" s="2"/>
      <c r="C5" s="6"/>
      <c r="D5" s="6"/>
      <c r="E5" s="470" t="s">
        <v>3</v>
      </c>
      <c r="F5" s="469"/>
      <c r="G5" s="469"/>
      <c r="H5" s="469"/>
      <c r="I5" s="4"/>
      <c r="J5" s="1"/>
      <c r="K5" s="1"/>
      <c r="L5" s="1"/>
      <c r="M5" s="1"/>
      <c r="N5" s="1"/>
      <c r="O5" s="1"/>
    </row>
    <row r="6" spans="1:20" ht="15.75" customHeight="1">
      <c r="A6" s="1"/>
      <c r="B6" s="2"/>
      <c r="C6" s="2"/>
      <c r="D6" s="2"/>
      <c r="E6" s="2"/>
      <c r="F6" s="3">
        <f>F8-F26</f>
        <v>0</v>
      </c>
      <c r="G6" s="3">
        <f t="shared" ref="G6:H6" si="0">+G8-G26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ht="36" customHeight="1">
      <c r="A7" s="1"/>
      <c r="B7" s="7" t="s">
        <v>4</v>
      </c>
      <c r="C7" s="8" t="s">
        <v>5</v>
      </c>
      <c r="D7" s="8" t="s">
        <v>6</v>
      </c>
      <c r="E7" s="9" t="s">
        <v>7</v>
      </c>
      <c r="F7" s="10" t="s">
        <v>8</v>
      </c>
      <c r="G7" s="10" t="s">
        <v>9</v>
      </c>
      <c r="H7" s="11" t="s">
        <v>10</v>
      </c>
      <c r="I7" s="12" t="s">
        <v>11</v>
      </c>
      <c r="J7" s="1"/>
      <c r="K7" s="1"/>
      <c r="L7" s="13"/>
      <c r="M7" s="1"/>
      <c r="N7" s="1"/>
      <c r="O7" s="1"/>
    </row>
    <row r="8" spans="1:20" ht="15.75" customHeight="1">
      <c r="A8" s="14"/>
      <c r="B8" s="15"/>
      <c r="C8" s="16"/>
      <c r="D8" s="16"/>
      <c r="E8" s="17" t="s">
        <v>12</v>
      </c>
      <c r="F8" s="18">
        <f>+F9+F14+F18+F25+F21</f>
        <v>229312051</v>
      </c>
      <c r="G8" s="19">
        <f>+G9+G14+G18+G25+G21+G23</f>
        <v>4812007</v>
      </c>
      <c r="H8" s="20">
        <f t="shared" ref="H8:H40" si="1">+F8+G8</f>
        <v>234124058</v>
      </c>
      <c r="I8" s="21">
        <f>IFERROR(H8/F8-1,"")</f>
        <v>2.0984536046036339E-2</v>
      </c>
      <c r="J8" s="14"/>
      <c r="K8" s="14"/>
      <c r="L8" s="14"/>
      <c r="M8" s="14"/>
      <c r="N8" s="14"/>
      <c r="O8" s="14"/>
    </row>
    <row r="9" spans="1:20" ht="15" customHeight="1">
      <c r="A9" s="1"/>
      <c r="B9" s="22" t="s">
        <v>13</v>
      </c>
      <c r="C9" s="23" t="s">
        <v>14</v>
      </c>
      <c r="D9" s="23" t="s">
        <v>15</v>
      </c>
      <c r="E9" s="24" t="s">
        <v>16</v>
      </c>
      <c r="F9" s="25">
        <f>+F12+F10</f>
        <v>10</v>
      </c>
      <c r="G9" s="26">
        <f>+G12</f>
        <v>0</v>
      </c>
      <c r="H9" s="27">
        <f t="shared" si="1"/>
        <v>10</v>
      </c>
      <c r="I9" s="28">
        <f>IFERROR(H9/F9-1,"0,00%")</f>
        <v>0</v>
      </c>
      <c r="J9" s="29"/>
      <c r="K9" s="29"/>
      <c r="L9" s="1"/>
      <c r="M9" s="1"/>
      <c r="N9" s="1"/>
      <c r="O9" s="1"/>
    </row>
    <row r="10" spans="1:20" ht="15" customHeight="1">
      <c r="A10" s="1"/>
      <c r="B10" s="22"/>
      <c r="C10" s="23" t="s">
        <v>17</v>
      </c>
      <c r="D10" s="23"/>
      <c r="E10" s="30" t="s">
        <v>18</v>
      </c>
      <c r="F10" s="27">
        <f t="shared" ref="F10:G10" si="2">+F11</f>
        <v>10</v>
      </c>
      <c r="G10" s="31">
        <f t="shared" si="2"/>
        <v>0</v>
      </c>
      <c r="H10" s="32">
        <f t="shared" si="1"/>
        <v>10</v>
      </c>
      <c r="I10" s="28">
        <v>0</v>
      </c>
      <c r="J10" s="29"/>
      <c r="K10" s="29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>
      <c r="A11" s="1"/>
      <c r="B11" s="22"/>
      <c r="C11" s="23"/>
      <c r="D11" s="23" t="s">
        <v>19</v>
      </c>
      <c r="E11" s="33" t="s">
        <v>20</v>
      </c>
      <c r="F11" s="32">
        <v>10</v>
      </c>
      <c r="G11" s="31">
        <v>0</v>
      </c>
      <c r="H11" s="32">
        <f t="shared" si="1"/>
        <v>10</v>
      </c>
      <c r="I11" s="28">
        <v>0</v>
      </c>
      <c r="J11" s="29"/>
      <c r="K11" s="29"/>
      <c r="L11" s="13"/>
      <c r="M11" s="1"/>
      <c r="N11" s="1"/>
      <c r="O11" s="1"/>
      <c r="P11" s="1"/>
      <c r="Q11" s="1"/>
      <c r="R11" s="1"/>
      <c r="S11" s="1"/>
      <c r="T11" s="1"/>
    </row>
    <row r="12" spans="1:20" ht="15" hidden="1" customHeight="1">
      <c r="A12" s="1"/>
      <c r="B12" s="34" t="s">
        <v>21</v>
      </c>
      <c r="C12" s="35" t="s">
        <v>22</v>
      </c>
      <c r="D12" s="35" t="s">
        <v>15</v>
      </c>
      <c r="E12" s="36" t="s">
        <v>23</v>
      </c>
      <c r="F12" s="27">
        <f t="shared" ref="F12:G12" si="3">+F13</f>
        <v>0</v>
      </c>
      <c r="G12" s="31">
        <f t="shared" si="3"/>
        <v>0</v>
      </c>
      <c r="H12" s="27">
        <f t="shared" si="1"/>
        <v>0</v>
      </c>
      <c r="I12" s="28" t="str">
        <f t="shared" ref="I12:I34" si="4">IFERROR(H12/F12-1,"")</f>
        <v/>
      </c>
      <c r="J12" s="29"/>
      <c r="K12" s="29"/>
      <c r="L12" s="1"/>
      <c r="M12" s="1"/>
      <c r="N12" s="1"/>
      <c r="O12" s="1"/>
    </row>
    <row r="13" spans="1:20" ht="15" hidden="1" customHeight="1">
      <c r="A13" s="1"/>
      <c r="B13" s="34" t="s">
        <v>21</v>
      </c>
      <c r="C13" s="35" t="s">
        <v>14</v>
      </c>
      <c r="D13" s="35" t="s">
        <v>24</v>
      </c>
      <c r="E13" s="36" t="s">
        <v>25</v>
      </c>
      <c r="F13" s="32"/>
      <c r="G13" s="31"/>
      <c r="H13" s="32">
        <f t="shared" si="1"/>
        <v>0</v>
      </c>
      <c r="I13" s="28" t="str">
        <f t="shared" si="4"/>
        <v/>
      </c>
      <c r="J13" s="29"/>
      <c r="K13" s="29"/>
      <c r="L13" s="1"/>
      <c r="M13" s="1"/>
      <c r="N13" s="1"/>
      <c r="O13" s="1"/>
    </row>
    <row r="14" spans="1:20" ht="15" customHeight="1">
      <c r="A14" s="1"/>
      <c r="B14" s="22" t="s">
        <v>26</v>
      </c>
      <c r="C14" s="23" t="s">
        <v>14</v>
      </c>
      <c r="D14" s="23" t="s">
        <v>15</v>
      </c>
      <c r="E14" s="24" t="s">
        <v>27</v>
      </c>
      <c r="F14" s="27">
        <f>+F15+F16+F17</f>
        <v>171198</v>
      </c>
      <c r="G14" s="37">
        <f>SUM(G15:G17)</f>
        <v>0</v>
      </c>
      <c r="H14" s="27">
        <f t="shared" si="1"/>
        <v>171198</v>
      </c>
      <c r="I14" s="28">
        <f t="shared" si="4"/>
        <v>0</v>
      </c>
      <c r="J14" s="29"/>
      <c r="K14" s="29"/>
      <c r="L14" s="1"/>
      <c r="M14" s="1"/>
      <c r="N14" s="1"/>
      <c r="O14" s="1"/>
    </row>
    <row r="15" spans="1:20" ht="15" customHeight="1">
      <c r="A15" s="1"/>
      <c r="B15" s="34" t="s">
        <v>21</v>
      </c>
      <c r="C15" s="35" t="s">
        <v>28</v>
      </c>
      <c r="D15" s="35" t="s">
        <v>15</v>
      </c>
      <c r="E15" s="36" t="s">
        <v>29</v>
      </c>
      <c r="F15" s="32">
        <v>171178</v>
      </c>
      <c r="G15" s="31">
        <f>+'Decretos 050501'!F20</f>
        <v>0</v>
      </c>
      <c r="H15" s="32">
        <f t="shared" si="1"/>
        <v>171178</v>
      </c>
      <c r="I15" s="28">
        <f t="shared" si="4"/>
        <v>0</v>
      </c>
      <c r="J15" s="29"/>
      <c r="K15" s="29"/>
      <c r="L15" s="1"/>
      <c r="M15" s="1"/>
      <c r="N15" s="1"/>
      <c r="O15" s="1"/>
    </row>
    <row r="16" spans="1:20" ht="15" customHeight="1">
      <c r="A16" s="1"/>
      <c r="B16" s="34"/>
      <c r="C16" s="38" t="s">
        <v>30</v>
      </c>
      <c r="D16" s="38"/>
      <c r="E16" s="39" t="s">
        <v>31</v>
      </c>
      <c r="F16" s="32">
        <v>10</v>
      </c>
      <c r="G16" s="31">
        <v>0</v>
      </c>
      <c r="H16" s="32">
        <f t="shared" si="1"/>
        <v>10</v>
      </c>
      <c r="I16" s="28">
        <f t="shared" si="4"/>
        <v>0</v>
      </c>
      <c r="J16" s="29"/>
      <c r="K16" s="29"/>
      <c r="L16" s="40"/>
      <c r="M16" s="1"/>
      <c r="N16" s="1"/>
      <c r="O16" s="1"/>
      <c r="P16" s="1"/>
      <c r="Q16" s="1"/>
      <c r="R16" s="1"/>
      <c r="S16" s="1"/>
      <c r="T16" s="1"/>
    </row>
    <row r="17" spans="1:20" ht="15" customHeight="1">
      <c r="A17" s="1"/>
      <c r="B17" s="34"/>
      <c r="C17" s="38" t="s">
        <v>32</v>
      </c>
      <c r="D17" s="38"/>
      <c r="E17" s="39" t="s">
        <v>33</v>
      </c>
      <c r="F17" s="32">
        <v>10</v>
      </c>
      <c r="G17" s="31">
        <f>+'Decretos 050501'!F22</f>
        <v>0</v>
      </c>
      <c r="H17" s="32">
        <f t="shared" si="1"/>
        <v>10</v>
      </c>
      <c r="I17" s="28">
        <f t="shared" si="4"/>
        <v>0</v>
      </c>
      <c r="J17" s="29"/>
      <c r="K17" s="29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>
      <c r="A18" s="1"/>
      <c r="B18" s="22" t="s">
        <v>34</v>
      </c>
      <c r="C18" s="23" t="s">
        <v>14</v>
      </c>
      <c r="D18" s="23" t="s">
        <v>15</v>
      </c>
      <c r="E18" s="24" t="s">
        <v>35</v>
      </c>
      <c r="F18" s="27">
        <f t="shared" ref="F18:G18" si="5">+F19+F20</f>
        <v>229140823</v>
      </c>
      <c r="G18" s="37">
        <f t="shared" si="5"/>
        <v>4567898</v>
      </c>
      <c r="H18" s="27">
        <f t="shared" si="1"/>
        <v>233708721</v>
      </c>
      <c r="I18" s="28">
        <f t="shared" si="4"/>
        <v>1.9934893923288399E-2</v>
      </c>
      <c r="J18" s="29"/>
      <c r="K18" s="29"/>
      <c r="L18" s="1"/>
      <c r="M18" s="1"/>
      <c r="N18" s="1"/>
      <c r="O18" s="1"/>
    </row>
    <row r="19" spans="1:20" ht="15" customHeight="1">
      <c r="A19" s="1"/>
      <c r="B19" s="34" t="s">
        <v>21</v>
      </c>
      <c r="C19" s="35" t="s">
        <v>28</v>
      </c>
      <c r="D19" s="35" t="s">
        <v>15</v>
      </c>
      <c r="E19" s="36" t="s">
        <v>36</v>
      </c>
      <c r="F19" s="32">
        <v>213891789</v>
      </c>
      <c r="G19" s="31">
        <f>+'Decretos 050501'!F24</f>
        <v>4567898</v>
      </c>
      <c r="H19" s="32">
        <f t="shared" si="1"/>
        <v>218459687</v>
      </c>
      <c r="I19" s="28">
        <f t="shared" si="4"/>
        <v>2.1356116667012426E-2</v>
      </c>
      <c r="J19" s="29"/>
      <c r="K19" s="41"/>
      <c r="L19" s="1"/>
      <c r="M19" s="1"/>
      <c r="N19" s="1"/>
      <c r="O19" s="1"/>
    </row>
    <row r="20" spans="1:20" ht="15" customHeight="1">
      <c r="A20" s="1"/>
      <c r="B20" s="34" t="s">
        <v>21</v>
      </c>
      <c r="C20" s="35" t="s">
        <v>37</v>
      </c>
      <c r="D20" s="35" t="s">
        <v>15</v>
      </c>
      <c r="E20" s="36" t="s">
        <v>38</v>
      </c>
      <c r="F20" s="32">
        <v>15249034</v>
      </c>
      <c r="G20" s="31">
        <f>+'Decretos 050501'!F25</f>
        <v>0</v>
      </c>
      <c r="H20" s="32">
        <f t="shared" si="1"/>
        <v>15249034</v>
      </c>
      <c r="I20" s="28">
        <f t="shared" si="4"/>
        <v>0</v>
      </c>
      <c r="J20" s="29"/>
      <c r="K20" s="41"/>
      <c r="L20" s="1"/>
      <c r="M20" s="1"/>
      <c r="N20" s="1"/>
      <c r="O20" s="1"/>
    </row>
    <row r="21" spans="1:20" ht="15" customHeight="1">
      <c r="A21" s="1"/>
      <c r="B21" s="22" t="s">
        <v>39</v>
      </c>
      <c r="C21" s="23"/>
      <c r="D21" s="23"/>
      <c r="E21" s="24" t="s">
        <v>40</v>
      </c>
      <c r="F21" s="27">
        <f t="shared" ref="F21:G21" si="6">+F22</f>
        <v>10</v>
      </c>
      <c r="G21" s="37">
        <f t="shared" si="6"/>
        <v>0</v>
      </c>
      <c r="H21" s="27">
        <f t="shared" si="1"/>
        <v>10</v>
      </c>
      <c r="I21" s="42">
        <f t="shared" si="4"/>
        <v>0</v>
      </c>
      <c r="J21" s="29"/>
      <c r="K21" s="29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>
      <c r="A22" s="1"/>
      <c r="B22" s="34"/>
      <c r="C22" s="35" t="s">
        <v>41</v>
      </c>
      <c r="D22" s="35"/>
      <c r="E22" s="36" t="s">
        <v>42</v>
      </c>
      <c r="F22" s="32">
        <v>10</v>
      </c>
      <c r="G22" s="31">
        <v>0</v>
      </c>
      <c r="H22" s="32">
        <f t="shared" si="1"/>
        <v>10</v>
      </c>
      <c r="I22" s="28">
        <f t="shared" si="4"/>
        <v>0</v>
      </c>
      <c r="J22" s="29"/>
      <c r="K22" s="29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1"/>
      <c r="B23" s="22" t="s">
        <v>43</v>
      </c>
      <c r="C23" s="23" t="s">
        <v>14</v>
      </c>
      <c r="D23" s="23" t="s">
        <v>15</v>
      </c>
      <c r="E23" s="24" t="s">
        <v>44</v>
      </c>
      <c r="F23" s="27">
        <v>0</v>
      </c>
      <c r="G23" s="37">
        <f>+G24</f>
        <v>45530</v>
      </c>
      <c r="H23" s="32">
        <f t="shared" si="1"/>
        <v>45530</v>
      </c>
      <c r="I23" s="28" t="str">
        <f t="shared" si="4"/>
        <v/>
      </c>
      <c r="J23" s="29"/>
      <c r="K23" s="29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>
      <c r="A24" s="1"/>
      <c r="B24" s="34"/>
      <c r="C24" s="35" t="s">
        <v>45</v>
      </c>
      <c r="D24" s="35" t="s">
        <v>15</v>
      </c>
      <c r="E24" s="36" t="s">
        <v>46</v>
      </c>
      <c r="F24" s="32">
        <v>0</v>
      </c>
      <c r="G24" s="31">
        <f>+'Decretos 050501'!F28</f>
        <v>45530</v>
      </c>
      <c r="H24" s="32">
        <f t="shared" si="1"/>
        <v>45530</v>
      </c>
      <c r="I24" s="28" t="str">
        <f t="shared" si="4"/>
        <v/>
      </c>
      <c r="J24" s="29"/>
      <c r="K24" s="29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>
      <c r="A25" s="1"/>
      <c r="B25" s="22" t="s">
        <v>47</v>
      </c>
      <c r="C25" s="23" t="s">
        <v>14</v>
      </c>
      <c r="D25" s="23" t="s">
        <v>15</v>
      </c>
      <c r="E25" s="24" t="s">
        <v>48</v>
      </c>
      <c r="F25" s="43">
        <v>10</v>
      </c>
      <c r="G25" s="44">
        <f>+'Decretos 050501'!F30</f>
        <v>198579</v>
      </c>
      <c r="H25" s="27">
        <f t="shared" si="1"/>
        <v>198589</v>
      </c>
      <c r="I25" s="28">
        <f t="shared" si="4"/>
        <v>19857.900000000001</v>
      </c>
      <c r="J25" s="1"/>
      <c r="K25" s="1"/>
      <c r="L25" s="1"/>
      <c r="M25" s="1"/>
      <c r="N25" s="1"/>
      <c r="O25" s="1"/>
    </row>
    <row r="26" spans="1:20" ht="15.75" customHeight="1">
      <c r="A26" s="14"/>
      <c r="B26" s="45"/>
      <c r="C26" s="46"/>
      <c r="D26" s="47"/>
      <c r="E26" s="48" t="s">
        <v>49</v>
      </c>
      <c r="F26" s="49">
        <f>+F27+F28+F30+F50+F59+F48+F29+F56</f>
        <v>229312051</v>
      </c>
      <c r="G26" s="50">
        <f>+G27+G28+G30+G50+G59+G29+G48+G64+G56</f>
        <v>4812007</v>
      </c>
      <c r="H26" s="51">
        <f t="shared" si="1"/>
        <v>234124058</v>
      </c>
      <c r="I26" s="52">
        <f t="shared" si="4"/>
        <v>2.0984536046036339E-2</v>
      </c>
      <c r="J26" s="14"/>
      <c r="K26" s="14"/>
      <c r="L26" s="14"/>
      <c r="M26" s="14"/>
      <c r="N26" s="14"/>
      <c r="O26" s="14"/>
    </row>
    <row r="27" spans="1:20" ht="15.75" customHeight="1">
      <c r="A27" s="1"/>
      <c r="B27" s="53" t="s">
        <v>50</v>
      </c>
      <c r="C27" s="54" t="s">
        <v>14</v>
      </c>
      <c r="D27" s="55" t="s">
        <v>15</v>
      </c>
      <c r="E27" s="56" t="s">
        <v>51</v>
      </c>
      <c r="F27" s="27">
        <v>19060021</v>
      </c>
      <c r="G27" s="27">
        <f>+'Decretos 050501'!F32</f>
        <v>18304</v>
      </c>
      <c r="H27" s="27">
        <f t="shared" si="1"/>
        <v>19078325</v>
      </c>
      <c r="I27" s="57">
        <f t="shared" si="4"/>
        <v>9.6033472366063855E-4</v>
      </c>
      <c r="J27" s="29"/>
      <c r="K27" s="29"/>
      <c r="L27" s="13"/>
      <c r="M27" s="1"/>
      <c r="N27" s="1"/>
      <c r="O27" s="1"/>
    </row>
    <row r="28" spans="1:20" ht="15.75" customHeight="1">
      <c r="A28" s="1"/>
      <c r="B28" s="53" t="s">
        <v>52</v>
      </c>
      <c r="C28" s="58" t="s">
        <v>14</v>
      </c>
      <c r="D28" s="55" t="s">
        <v>15</v>
      </c>
      <c r="E28" s="56" t="s">
        <v>53</v>
      </c>
      <c r="F28" s="27">
        <v>2404066</v>
      </c>
      <c r="G28" s="32">
        <f>+'Decretos 050501'!F33</f>
        <v>2221687</v>
      </c>
      <c r="H28" s="27">
        <f t="shared" si="1"/>
        <v>4625753</v>
      </c>
      <c r="I28" s="57">
        <f t="shared" si="4"/>
        <v>0.92413727410145974</v>
      </c>
      <c r="J28" s="29"/>
      <c r="K28" s="29"/>
      <c r="L28" s="1"/>
      <c r="M28" s="1"/>
      <c r="N28" s="1"/>
      <c r="O28" s="1"/>
    </row>
    <row r="29" spans="1:20" ht="15.75" customHeight="1">
      <c r="A29" s="1"/>
      <c r="B29" s="53" t="s">
        <v>54</v>
      </c>
      <c r="C29" s="58"/>
      <c r="D29" s="55"/>
      <c r="E29" s="56" t="s">
        <v>55</v>
      </c>
      <c r="F29" s="27">
        <v>10</v>
      </c>
      <c r="G29" s="32">
        <f>+'Decretos 050501'!F34</f>
        <v>0</v>
      </c>
      <c r="H29" s="27">
        <f t="shared" si="1"/>
        <v>10</v>
      </c>
      <c r="I29" s="57">
        <f t="shared" si="4"/>
        <v>0</v>
      </c>
      <c r="J29" s="1"/>
      <c r="K29" s="1"/>
      <c r="L29" s="13"/>
      <c r="M29" s="1"/>
      <c r="N29" s="1"/>
      <c r="O29" s="1"/>
    </row>
    <row r="30" spans="1:20" ht="15.75" customHeight="1">
      <c r="A30" s="1"/>
      <c r="B30" s="53" t="s">
        <v>56</v>
      </c>
      <c r="C30" s="59" t="s">
        <v>14</v>
      </c>
      <c r="D30" s="60" t="s">
        <v>15</v>
      </c>
      <c r="E30" s="56" t="s">
        <v>16</v>
      </c>
      <c r="F30" s="27">
        <f>+F34+F42</f>
        <v>112759</v>
      </c>
      <c r="G30" s="27">
        <f>+G34+G42+G31</f>
        <v>1442092</v>
      </c>
      <c r="H30" s="27">
        <f t="shared" si="1"/>
        <v>1554851</v>
      </c>
      <c r="I30" s="57">
        <f t="shared" si="4"/>
        <v>12.789152085421119</v>
      </c>
      <c r="J30" s="29"/>
      <c r="K30" s="29"/>
      <c r="L30" s="1"/>
      <c r="M30" s="1"/>
      <c r="N30" s="1"/>
      <c r="O30" s="1"/>
    </row>
    <row r="31" spans="1:20" ht="15.75" hidden="1" customHeight="1">
      <c r="A31" s="1"/>
      <c r="B31" s="53"/>
      <c r="C31" s="59" t="s">
        <v>57</v>
      </c>
      <c r="D31" s="60"/>
      <c r="E31" s="39" t="s">
        <v>58</v>
      </c>
      <c r="F31" s="27">
        <v>0</v>
      </c>
      <c r="G31" s="32">
        <f>+'Decretos 050501'!F39</f>
        <v>0</v>
      </c>
      <c r="H31" s="32">
        <f t="shared" si="1"/>
        <v>0</v>
      </c>
      <c r="I31" s="61" t="str">
        <f t="shared" si="4"/>
        <v/>
      </c>
      <c r="J31" s="1"/>
      <c r="K31" s="1"/>
      <c r="L31" s="1"/>
      <c r="M31" s="1"/>
      <c r="N31" s="1"/>
      <c r="O31" s="1"/>
    </row>
    <row r="32" spans="1:20" ht="15.75" hidden="1" customHeight="1">
      <c r="A32" s="1"/>
      <c r="B32" s="53"/>
      <c r="C32" s="59"/>
      <c r="D32" s="60" t="s">
        <v>59</v>
      </c>
      <c r="E32" s="62" t="s">
        <v>60</v>
      </c>
      <c r="F32" s="27">
        <v>0</v>
      </c>
      <c r="G32" s="32">
        <f>+'Decretos 050501'!F39</f>
        <v>0</v>
      </c>
      <c r="H32" s="32">
        <f t="shared" si="1"/>
        <v>0</v>
      </c>
      <c r="I32" s="57" t="str">
        <f t="shared" si="4"/>
        <v/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33" hidden="1" customHeight="1">
      <c r="A33" s="1"/>
      <c r="B33" s="63" t="s">
        <v>21</v>
      </c>
      <c r="C33" s="59"/>
      <c r="D33" s="64" t="s">
        <v>61</v>
      </c>
      <c r="E33" s="65" t="s">
        <v>62</v>
      </c>
      <c r="F33" s="27"/>
      <c r="G33" s="32"/>
      <c r="H33" s="32">
        <f t="shared" si="1"/>
        <v>0</v>
      </c>
      <c r="I33" s="57" t="str">
        <f t="shared" si="4"/>
        <v/>
      </c>
      <c r="J33" s="1"/>
      <c r="K33" s="1"/>
      <c r="L33" s="1"/>
      <c r="M33" s="1"/>
      <c r="N33" s="1"/>
      <c r="O33" s="1"/>
    </row>
    <row r="34" spans="1:20" ht="15.75" customHeight="1">
      <c r="A34" s="1"/>
      <c r="B34" s="63" t="s">
        <v>21</v>
      </c>
      <c r="C34" s="59" t="s">
        <v>37</v>
      </c>
      <c r="D34" s="60" t="s">
        <v>15</v>
      </c>
      <c r="E34" s="39" t="s">
        <v>63</v>
      </c>
      <c r="F34" s="32">
        <f>SUM(F36:F40)</f>
        <v>112759</v>
      </c>
      <c r="G34" s="32">
        <f>SUM(G35:G40)</f>
        <v>605000</v>
      </c>
      <c r="H34" s="32">
        <f t="shared" si="1"/>
        <v>717759</v>
      </c>
      <c r="I34" s="57">
        <f t="shared" si="4"/>
        <v>5.3654253762449118</v>
      </c>
      <c r="J34" s="29"/>
      <c r="K34" s="29"/>
      <c r="L34" s="1"/>
      <c r="M34" s="1"/>
      <c r="N34" s="1"/>
      <c r="O34" s="1"/>
    </row>
    <row r="35" spans="1:20" ht="15.75" customHeight="1">
      <c r="A35" s="1"/>
      <c r="B35" s="63"/>
      <c r="C35" s="59"/>
      <c r="D35" s="66" t="s">
        <v>64</v>
      </c>
      <c r="E35" s="39" t="s">
        <v>65</v>
      </c>
      <c r="F35" s="32"/>
      <c r="G35" s="32">
        <f>+'Decretos 050501'!F47</f>
        <v>400000</v>
      </c>
      <c r="H35" s="32">
        <f t="shared" si="1"/>
        <v>400000</v>
      </c>
      <c r="I35" s="57"/>
      <c r="J35" s="29"/>
      <c r="K35" s="29"/>
      <c r="L35" s="1"/>
      <c r="M35" s="1"/>
      <c r="N35" s="1"/>
      <c r="O35" s="1"/>
    </row>
    <row r="36" spans="1:20" ht="15.75" customHeight="1">
      <c r="A36" s="1"/>
      <c r="B36" s="63"/>
      <c r="C36" s="59" t="s">
        <v>14</v>
      </c>
      <c r="D36" s="60" t="s">
        <v>66</v>
      </c>
      <c r="E36" s="39" t="s">
        <v>67</v>
      </c>
      <c r="F36" s="32">
        <v>10</v>
      </c>
      <c r="G36" s="32">
        <v>0</v>
      </c>
      <c r="H36" s="32">
        <f t="shared" si="1"/>
        <v>10</v>
      </c>
      <c r="I36" s="57">
        <f t="shared" ref="I36:I38" si="7">IFERROR(H36/F36-1,"")</f>
        <v>0</v>
      </c>
      <c r="J36" s="29"/>
      <c r="K36" s="29"/>
      <c r="L36" s="1"/>
      <c r="M36" s="1"/>
      <c r="N36" s="1"/>
      <c r="O36" s="1"/>
      <c r="P36" s="1"/>
      <c r="Q36" s="1"/>
      <c r="R36" s="1"/>
      <c r="S36" s="1"/>
      <c r="T36" s="1"/>
    </row>
    <row r="37" spans="1:20" ht="31.5" customHeight="1">
      <c r="A37" s="1"/>
      <c r="B37" s="63"/>
      <c r="C37" s="59"/>
      <c r="D37" s="66" t="s">
        <v>68</v>
      </c>
      <c r="E37" s="67" t="s">
        <v>69</v>
      </c>
      <c r="F37" s="32"/>
      <c r="G37" s="32">
        <f>+'Decretos 050501'!F49</f>
        <v>150000</v>
      </c>
      <c r="H37" s="32">
        <f t="shared" si="1"/>
        <v>150000</v>
      </c>
      <c r="I37" s="57" t="str">
        <f t="shared" si="7"/>
        <v/>
      </c>
      <c r="J37" s="29"/>
      <c r="K37" s="29"/>
      <c r="L37" s="1"/>
      <c r="M37" s="1"/>
      <c r="N37" s="1"/>
      <c r="O37" s="1"/>
      <c r="P37" s="1"/>
      <c r="Q37" s="1"/>
      <c r="R37" s="1"/>
      <c r="S37" s="1"/>
      <c r="T37" s="1"/>
    </row>
    <row r="38" spans="1:20" ht="29.25" customHeight="1">
      <c r="A38" s="1"/>
      <c r="B38" s="63" t="s">
        <v>21</v>
      </c>
      <c r="C38" s="59"/>
      <c r="D38" s="60" t="s">
        <v>70</v>
      </c>
      <c r="E38" s="67" t="s">
        <v>71</v>
      </c>
      <c r="F38" s="32"/>
      <c r="G38" s="32">
        <f>+'Decretos 050501'!F50</f>
        <v>55000</v>
      </c>
      <c r="H38" s="32">
        <f t="shared" si="1"/>
        <v>55000</v>
      </c>
      <c r="I38" s="57" t="str">
        <f t="shared" si="7"/>
        <v/>
      </c>
      <c r="J38" s="29"/>
      <c r="K38" s="29"/>
      <c r="L38" s="1"/>
      <c r="M38" s="1"/>
      <c r="N38" s="1"/>
      <c r="O38" s="1"/>
    </row>
    <row r="39" spans="1:20" ht="21" customHeight="1">
      <c r="A39" s="1"/>
      <c r="B39" s="63"/>
      <c r="C39" s="59"/>
      <c r="D39" s="66" t="s">
        <v>72</v>
      </c>
      <c r="E39" s="38" t="s">
        <v>73</v>
      </c>
      <c r="F39" s="32"/>
      <c r="G39" s="32">
        <f>+'Decretos 050501'!F51</f>
        <v>0</v>
      </c>
      <c r="H39" s="32">
        <f t="shared" si="1"/>
        <v>0</v>
      </c>
      <c r="I39" s="57"/>
      <c r="J39" s="29"/>
      <c r="K39" s="29"/>
      <c r="L39" s="1"/>
      <c r="M39" s="1"/>
      <c r="N39" s="1"/>
      <c r="O39" s="1"/>
      <c r="P39" s="1"/>
      <c r="Q39" s="1"/>
      <c r="R39" s="1"/>
      <c r="S39" s="1"/>
      <c r="T39" s="1"/>
    </row>
    <row r="40" spans="1:20" ht="23.25" customHeight="1">
      <c r="A40" s="1"/>
      <c r="B40" s="63" t="s">
        <v>21</v>
      </c>
      <c r="C40" s="59" t="s">
        <v>14</v>
      </c>
      <c r="D40" s="60" t="s">
        <v>74</v>
      </c>
      <c r="E40" s="39" t="s">
        <v>75</v>
      </c>
      <c r="F40" s="32">
        <v>112749</v>
      </c>
      <c r="G40" s="32">
        <f>+'Decretos 050501'!F53</f>
        <v>0</v>
      </c>
      <c r="H40" s="32">
        <f t="shared" si="1"/>
        <v>112749</v>
      </c>
      <c r="I40" s="57">
        <f>IFERROR(H40/F40-1,"")</f>
        <v>0</v>
      </c>
      <c r="J40" s="29"/>
      <c r="K40" s="29"/>
      <c r="L40" s="1"/>
      <c r="M40" s="1"/>
      <c r="N40" s="1"/>
      <c r="O40" s="1"/>
    </row>
    <row r="41" spans="1:20" ht="15.75" customHeight="1">
      <c r="A41" s="1"/>
      <c r="B41" s="63"/>
      <c r="C41" s="59"/>
      <c r="D41" s="60"/>
      <c r="E41" s="39"/>
      <c r="F41" s="32"/>
      <c r="G41" s="32"/>
      <c r="H41" s="32"/>
      <c r="I41" s="5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1"/>
      <c r="B42" s="63"/>
      <c r="C42" s="59" t="s">
        <v>76</v>
      </c>
      <c r="D42" s="60"/>
      <c r="E42" s="39" t="s">
        <v>77</v>
      </c>
      <c r="F42" s="32">
        <v>0</v>
      </c>
      <c r="G42" s="32">
        <f>SUM(G43:G47)</f>
        <v>837092</v>
      </c>
      <c r="H42" s="32">
        <f t="shared" ref="H42:H64" si="8">+F42+G42</f>
        <v>837092</v>
      </c>
      <c r="I42" s="57" t="str">
        <f t="shared" ref="I42:I52" si="9">IFERROR(H42/F42-1,"")</f>
        <v/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A43" s="1"/>
      <c r="B43" s="63"/>
      <c r="C43" s="59"/>
      <c r="D43" s="60" t="s">
        <v>78</v>
      </c>
      <c r="E43" s="39" t="s">
        <v>79</v>
      </c>
      <c r="F43" s="32">
        <v>0</v>
      </c>
      <c r="G43" s="32">
        <f>+'Decretos 050501'!F57</f>
        <v>0</v>
      </c>
      <c r="H43" s="32">
        <f t="shared" si="8"/>
        <v>0</v>
      </c>
      <c r="I43" s="57" t="str">
        <f t="shared" si="9"/>
        <v/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63"/>
      <c r="C44" s="68"/>
      <c r="D44" s="60" t="s">
        <v>80</v>
      </c>
      <c r="E44" s="39" t="s">
        <v>81</v>
      </c>
      <c r="F44" s="32">
        <v>0</v>
      </c>
      <c r="G44" s="32">
        <f>+'Decretos 050501'!F58</f>
        <v>468334</v>
      </c>
      <c r="H44" s="32">
        <f t="shared" si="8"/>
        <v>468334</v>
      </c>
      <c r="I44" s="57" t="str">
        <f t="shared" si="9"/>
        <v/>
      </c>
      <c r="J44" s="29"/>
      <c r="K44" s="29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>
      <c r="A45" s="1"/>
      <c r="B45" s="69"/>
      <c r="C45" s="68"/>
      <c r="D45" s="60" t="s">
        <v>82</v>
      </c>
      <c r="E45" s="2" t="s">
        <v>83</v>
      </c>
      <c r="F45" s="32">
        <v>0</v>
      </c>
      <c r="G45" s="32">
        <f>+'Decretos 050501'!F60</f>
        <v>108758</v>
      </c>
      <c r="H45" s="32">
        <f t="shared" si="8"/>
        <v>108758</v>
      </c>
      <c r="I45" s="57" t="str">
        <f t="shared" si="9"/>
        <v/>
      </c>
      <c r="J45" s="29"/>
      <c r="K45" s="29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>
      <c r="A46" s="1"/>
      <c r="B46" s="69"/>
      <c r="C46" s="59"/>
      <c r="D46" s="60" t="s">
        <v>84</v>
      </c>
      <c r="E46" s="38" t="s">
        <v>85</v>
      </c>
      <c r="F46" s="32">
        <v>0</v>
      </c>
      <c r="G46" s="32">
        <f>+'Decretos 050501'!F61</f>
        <v>0</v>
      </c>
      <c r="H46" s="32">
        <f t="shared" si="8"/>
        <v>0</v>
      </c>
      <c r="I46" s="57" t="str">
        <f t="shared" si="9"/>
        <v/>
      </c>
      <c r="J46" s="29"/>
      <c r="K46" s="29"/>
      <c r="L46" s="1"/>
      <c r="M46" s="1"/>
      <c r="N46" s="1"/>
      <c r="O46" s="1"/>
    </row>
    <row r="47" spans="1:20" ht="15.75" customHeight="1">
      <c r="A47" s="1"/>
      <c r="B47" s="53"/>
      <c r="C47" s="68"/>
      <c r="D47" s="60" t="s">
        <v>86</v>
      </c>
      <c r="E47" s="70" t="s">
        <v>87</v>
      </c>
      <c r="F47" s="27">
        <v>0</v>
      </c>
      <c r="G47" s="27">
        <f>'Decretos 050501'!F62</f>
        <v>260000</v>
      </c>
      <c r="H47" s="32">
        <f t="shared" si="8"/>
        <v>260000</v>
      </c>
      <c r="I47" s="57" t="str">
        <f t="shared" si="9"/>
        <v/>
      </c>
      <c r="J47" s="29"/>
      <c r="K47" s="29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>
      <c r="A48" s="1"/>
      <c r="B48" s="53" t="s">
        <v>88</v>
      </c>
      <c r="C48" s="68"/>
      <c r="D48" s="60"/>
      <c r="E48" s="56" t="s">
        <v>89</v>
      </c>
      <c r="F48" s="27">
        <f t="shared" ref="F48:G48" si="10">+F49</f>
        <v>171178</v>
      </c>
      <c r="G48" s="27">
        <f t="shared" si="10"/>
        <v>0</v>
      </c>
      <c r="H48" s="27">
        <f t="shared" si="8"/>
        <v>171178</v>
      </c>
      <c r="I48" s="57">
        <f t="shared" si="9"/>
        <v>0</v>
      </c>
      <c r="J48" s="29"/>
      <c r="K48" s="29"/>
      <c r="L48" s="1"/>
      <c r="M48" s="1"/>
      <c r="N48" s="1"/>
      <c r="O48" s="1"/>
      <c r="P48" s="1"/>
      <c r="Q48" s="1"/>
      <c r="R48" s="1"/>
      <c r="S48" s="1"/>
      <c r="T48" s="1"/>
    </row>
    <row r="49" spans="1:27" ht="15.75" customHeight="1">
      <c r="A49" s="1"/>
      <c r="B49" s="53"/>
      <c r="C49" s="59" t="s">
        <v>90</v>
      </c>
      <c r="D49" s="60"/>
      <c r="E49" s="39" t="s">
        <v>91</v>
      </c>
      <c r="F49" s="32">
        <v>171178</v>
      </c>
      <c r="G49" s="32">
        <f>+'Decretos 050501'!F64</f>
        <v>0</v>
      </c>
      <c r="H49" s="32">
        <f t="shared" si="8"/>
        <v>171178</v>
      </c>
      <c r="I49" s="57">
        <f t="shared" si="9"/>
        <v>0</v>
      </c>
      <c r="J49" s="29"/>
      <c r="K49" s="29"/>
      <c r="L49" s="1"/>
      <c r="M49" s="1"/>
      <c r="N49" s="1"/>
      <c r="O49" s="1"/>
      <c r="P49" s="1"/>
      <c r="Q49" s="1"/>
      <c r="R49" s="1"/>
      <c r="S49" s="1"/>
      <c r="T49" s="1"/>
    </row>
    <row r="50" spans="1:27" ht="15.75" customHeight="1">
      <c r="A50" s="1"/>
      <c r="B50" s="53" t="s">
        <v>92</v>
      </c>
      <c r="C50" s="58" t="s">
        <v>14</v>
      </c>
      <c r="D50" s="55" t="s">
        <v>15</v>
      </c>
      <c r="E50" s="56" t="s">
        <v>93</v>
      </c>
      <c r="F50" s="27">
        <f>+SUM(F51:F55)</f>
        <v>262003</v>
      </c>
      <c r="G50" s="27">
        <f>+G55+G54+G51+G53+G52</f>
        <v>44342</v>
      </c>
      <c r="H50" s="27">
        <f t="shared" si="8"/>
        <v>306345</v>
      </c>
      <c r="I50" s="57">
        <f t="shared" si="9"/>
        <v>0.16924233691980617</v>
      </c>
      <c r="J50" s="29"/>
      <c r="K50" s="29"/>
      <c r="L50" s="1"/>
      <c r="M50" s="1"/>
      <c r="N50" s="1"/>
      <c r="O50" s="1"/>
      <c r="P50" s="1"/>
      <c r="Q50" s="1"/>
      <c r="R50" s="1"/>
      <c r="S50" s="1"/>
      <c r="T50" s="1"/>
    </row>
    <row r="51" spans="1:27" ht="15.75" customHeight="1">
      <c r="A51" s="1"/>
      <c r="B51" s="53"/>
      <c r="C51" s="59" t="s">
        <v>37</v>
      </c>
      <c r="D51" s="60" t="s">
        <v>15</v>
      </c>
      <c r="E51" s="38" t="s">
        <v>94</v>
      </c>
      <c r="F51" s="32">
        <v>33120</v>
      </c>
      <c r="G51" s="32">
        <f>+'Decretos 050501'!F66</f>
        <v>-10620</v>
      </c>
      <c r="H51" s="32">
        <f t="shared" si="8"/>
        <v>22500</v>
      </c>
      <c r="I51" s="57">
        <f t="shared" si="9"/>
        <v>-0.32065217391304346</v>
      </c>
      <c r="J51" s="29"/>
      <c r="K51" s="29"/>
      <c r="L51" s="1"/>
      <c r="M51" s="1"/>
      <c r="N51" s="1"/>
      <c r="O51" s="1"/>
    </row>
    <row r="52" spans="1:27" ht="14.25" hidden="1" customHeight="1">
      <c r="A52" s="1"/>
      <c r="B52" s="53"/>
      <c r="C52" s="59" t="s">
        <v>95</v>
      </c>
      <c r="D52" s="60"/>
      <c r="E52" s="39" t="s">
        <v>96</v>
      </c>
      <c r="F52" s="32"/>
      <c r="G52" s="32">
        <f>+'Decretos 050501'!F67</f>
        <v>21000</v>
      </c>
      <c r="H52" s="32">
        <f t="shared" si="8"/>
        <v>21000</v>
      </c>
      <c r="I52" s="57" t="str">
        <f t="shared" si="9"/>
        <v/>
      </c>
      <c r="J52" s="29"/>
      <c r="K52" s="29"/>
      <c r="L52" s="1"/>
      <c r="M52" s="1"/>
      <c r="N52" s="1"/>
      <c r="O52" s="1"/>
    </row>
    <row r="53" spans="1:27" ht="14.25" hidden="1" customHeight="1">
      <c r="A53" s="1"/>
      <c r="B53" s="53"/>
      <c r="C53" s="71" t="s">
        <v>13</v>
      </c>
      <c r="D53" s="60"/>
      <c r="E53" s="39" t="s">
        <v>97</v>
      </c>
      <c r="F53" s="32">
        <v>0</v>
      </c>
      <c r="G53" s="32">
        <f>+'Decretos 050501'!F68</f>
        <v>0</v>
      </c>
      <c r="H53" s="32">
        <f t="shared" si="8"/>
        <v>0</v>
      </c>
      <c r="I53" s="57"/>
      <c r="J53" s="29"/>
      <c r="K53" s="29"/>
      <c r="L53" s="1"/>
      <c r="M53" s="1"/>
      <c r="N53" s="1"/>
      <c r="O53" s="1"/>
      <c r="P53" s="1"/>
      <c r="Q53" s="1"/>
      <c r="R53" s="1"/>
      <c r="S53" s="1"/>
      <c r="T53" s="1"/>
    </row>
    <row r="54" spans="1:27" ht="15.75" hidden="1" customHeight="1">
      <c r="A54" s="1"/>
      <c r="B54" s="53"/>
      <c r="C54" s="59" t="s">
        <v>98</v>
      </c>
      <c r="D54" s="55"/>
      <c r="E54" s="38" t="s">
        <v>99</v>
      </c>
      <c r="F54" s="27"/>
      <c r="G54" s="32">
        <f>+'Decretos 050501'!F69</f>
        <v>41500</v>
      </c>
      <c r="H54" s="32">
        <f t="shared" si="8"/>
        <v>41500</v>
      </c>
      <c r="I54" s="57" t="str">
        <f t="shared" ref="I54:I55" si="11">IFERROR(H54/F54-1,"")</f>
        <v/>
      </c>
      <c r="J54" s="29"/>
      <c r="K54" s="29"/>
      <c r="L54" s="1"/>
      <c r="M54" s="1"/>
      <c r="N54" s="1"/>
      <c r="O54" s="1"/>
    </row>
    <row r="55" spans="1:27" ht="15.75" customHeight="1">
      <c r="A55" s="1"/>
      <c r="B55" s="63" t="s">
        <v>21</v>
      </c>
      <c r="C55" s="59" t="s">
        <v>76</v>
      </c>
      <c r="D55" s="60" t="s">
        <v>15</v>
      </c>
      <c r="E55" s="39" t="s">
        <v>100</v>
      </c>
      <c r="F55" s="32">
        <v>228883</v>
      </c>
      <c r="G55" s="32">
        <f>+'Decretos 050501'!F70</f>
        <v>-7538</v>
      </c>
      <c r="H55" s="32">
        <f t="shared" si="8"/>
        <v>221345</v>
      </c>
      <c r="I55" s="57">
        <f t="shared" si="11"/>
        <v>-3.2933857036127612E-2</v>
      </c>
      <c r="J55" s="29"/>
      <c r="K55" s="29"/>
      <c r="L55" s="1"/>
      <c r="M55" s="1"/>
      <c r="N55" s="1"/>
      <c r="O55" s="1"/>
    </row>
    <row r="56" spans="1:27" ht="15.75" customHeight="1">
      <c r="A56" s="1"/>
      <c r="B56" s="53" t="s">
        <v>101</v>
      </c>
      <c r="C56" s="59"/>
      <c r="D56" s="60"/>
      <c r="E56" s="56" t="s">
        <v>102</v>
      </c>
      <c r="F56" s="27">
        <f t="shared" ref="F56:F57" si="12">+F57</f>
        <v>192052970</v>
      </c>
      <c r="G56" s="32"/>
      <c r="H56" s="32">
        <f t="shared" si="8"/>
        <v>192052970</v>
      </c>
      <c r="I56" s="57"/>
      <c r="J56" s="29"/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63"/>
      <c r="C57" s="59" t="s">
        <v>17</v>
      </c>
      <c r="D57" s="60"/>
      <c r="E57" s="39" t="s">
        <v>103</v>
      </c>
      <c r="F57" s="32">
        <f t="shared" si="12"/>
        <v>192052970</v>
      </c>
      <c r="G57" s="32"/>
      <c r="H57" s="32">
        <f t="shared" si="8"/>
        <v>192052970</v>
      </c>
      <c r="I57" s="57"/>
      <c r="J57" s="29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63"/>
      <c r="C58" s="59"/>
      <c r="D58" s="60" t="s">
        <v>104</v>
      </c>
      <c r="E58" s="39" t="s">
        <v>105</v>
      </c>
      <c r="F58" s="32">
        <v>192052970</v>
      </c>
      <c r="G58" s="32"/>
      <c r="H58" s="32">
        <f t="shared" si="8"/>
        <v>192052970</v>
      </c>
      <c r="I58" s="57"/>
      <c r="J58" s="29"/>
      <c r="K58" s="2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53" t="s">
        <v>106</v>
      </c>
      <c r="C59" s="58" t="s">
        <v>14</v>
      </c>
      <c r="D59" s="55" t="s">
        <v>15</v>
      </c>
      <c r="E59" s="56" t="s">
        <v>107</v>
      </c>
      <c r="F59" s="27">
        <f>SUM(F60:F64)</f>
        <v>15249044</v>
      </c>
      <c r="G59" s="27">
        <f>+G60+G61+G62+G63</f>
        <v>1085582</v>
      </c>
      <c r="H59" s="27">
        <f t="shared" si="8"/>
        <v>16334626</v>
      </c>
      <c r="I59" s="57">
        <f t="shared" ref="I59:I63" si="13">IFERROR(H59/F59-1,"")</f>
        <v>7.119016772461273E-2</v>
      </c>
      <c r="J59" s="29"/>
      <c r="K59" s="29"/>
      <c r="L59" s="1"/>
      <c r="M59" s="1"/>
      <c r="N59" s="1"/>
      <c r="O59" s="1"/>
    </row>
    <row r="60" spans="1:27" ht="15.75" customHeight="1">
      <c r="A60" s="1"/>
      <c r="B60" s="63" t="s">
        <v>21</v>
      </c>
      <c r="C60" s="59" t="s">
        <v>30</v>
      </c>
      <c r="D60" s="60" t="s">
        <v>15</v>
      </c>
      <c r="E60" s="39" t="s">
        <v>108</v>
      </c>
      <c r="F60" s="32">
        <v>12687731</v>
      </c>
      <c r="G60" s="32">
        <f>+'Decretos 050501'!F75</f>
        <v>0</v>
      </c>
      <c r="H60" s="32">
        <f t="shared" si="8"/>
        <v>12687731</v>
      </c>
      <c r="I60" s="57">
        <f t="shared" si="13"/>
        <v>0</v>
      </c>
      <c r="J60" s="29"/>
      <c r="K60" s="29"/>
      <c r="L60" s="1"/>
      <c r="M60" s="1"/>
      <c r="N60" s="1"/>
      <c r="O60" s="1"/>
      <c r="P60" s="1"/>
      <c r="Q60" s="1"/>
      <c r="R60" s="1"/>
      <c r="S60" s="1"/>
      <c r="T60" s="1"/>
    </row>
    <row r="61" spans="1:27" ht="15.75" customHeight="1">
      <c r="A61" s="1"/>
      <c r="B61" s="63" t="s">
        <v>21</v>
      </c>
      <c r="C61" s="59" t="s">
        <v>109</v>
      </c>
      <c r="D61" s="60" t="s">
        <v>15</v>
      </c>
      <c r="E61" s="39" t="s">
        <v>110</v>
      </c>
      <c r="F61" s="32">
        <v>2561303</v>
      </c>
      <c r="G61" s="32">
        <f>+'Decretos 050501'!F76</f>
        <v>0</v>
      </c>
      <c r="H61" s="32">
        <f t="shared" si="8"/>
        <v>2561303</v>
      </c>
      <c r="I61" s="57">
        <f t="shared" si="13"/>
        <v>0</v>
      </c>
      <c r="J61" s="29"/>
      <c r="K61" s="29"/>
      <c r="L61" s="1"/>
      <c r="M61" s="1"/>
      <c r="N61" s="1"/>
      <c r="O61" s="1"/>
      <c r="P61" s="1"/>
      <c r="Q61" s="1"/>
      <c r="R61" s="1"/>
      <c r="S61" s="1"/>
      <c r="T61" s="1"/>
    </row>
    <row r="62" spans="1:27" ht="15.75" hidden="1" customHeight="1">
      <c r="A62" s="1"/>
      <c r="B62" s="63" t="s">
        <v>21</v>
      </c>
      <c r="C62" s="59" t="s">
        <v>22</v>
      </c>
      <c r="D62" s="60" t="s">
        <v>15</v>
      </c>
      <c r="E62" s="39" t="s">
        <v>111</v>
      </c>
      <c r="F62" s="32">
        <v>0</v>
      </c>
      <c r="G62" s="72"/>
      <c r="H62" s="32">
        <f t="shared" si="8"/>
        <v>0</v>
      </c>
      <c r="I62" s="57" t="str">
        <f t="shared" si="13"/>
        <v/>
      </c>
      <c r="J62" s="1"/>
      <c r="K62" s="1"/>
      <c r="L62" s="1"/>
      <c r="M62" s="1"/>
      <c r="N62" s="1"/>
      <c r="O62" s="1"/>
    </row>
    <row r="63" spans="1:27" ht="15.75" customHeight="1">
      <c r="A63" s="1"/>
      <c r="B63" s="63"/>
      <c r="C63" s="59" t="s">
        <v>112</v>
      </c>
      <c r="D63" s="60"/>
      <c r="E63" s="39" t="s">
        <v>113</v>
      </c>
      <c r="F63" s="32">
        <v>10</v>
      </c>
      <c r="G63" s="32">
        <f>+'Decretos 050501'!F78</f>
        <v>1085582</v>
      </c>
      <c r="H63" s="32">
        <f t="shared" si="8"/>
        <v>1085592</v>
      </c>
      <c r="I63" s="57">
        <f t="shared" si="13"/>
        <v>108558.2</v>
      </c>
      <c r="J63" s="1"/>
      <c r="K63" s="1"/>
      <c r="L63" s="1"/>
      <c r="M63" s="1"/>
      <c r="N63" s="1"/>
      <c r="O63" s="1"/>
    </row>
    <row r="64" spans="1:27" ht="15.75" customHeight="1">
      <c r="A64" s="1"/>
      <c r="B64" s="73" t="s">
        <v>114</v>
      </c>
      <c r="C64" s="74"/>
      <c r="D64" s="75"/>
      <c r="E64" s="76" t="s">
        <v>115</v>
      </c>
      <c r="F64" s="77">
        <v>0</v>
      </c>
      <c r="G64" s="77">
        <v>0</v>
      </c>
      <c r="H64" s="77">
        <f t="shared" si="8"/>
        <v>0</v>
      </c>
      <c r="I64" s="78">
        <v>0</v>
      </c>
      <c r="J64" s="1"/>
      <c r="K64" s="1"/>
      <c r="L64" s="1"/>
      <c r="M64" s="1"/>
      <c r="N64" s="1"/>
      <c r="O64" s="1"/>
    </row>
    <row r="65" spans="1:15" ht="15.75" customHeight="1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>
      <c r="A214" s="1"/>
      <c r="B214" s="2"/>
      <c r="C214" s="2"/>
      <c r="D214" s="2"/>
      <c r="E214" s="2"/>
      <c r="F214" s="3"/>
      <c r="G214" s="3"/>
      <c r="H214" s="3"/>
      <c r="I214" s="4"/>
      <c r="J214" s="1"/>
      <c r="K214" s="1"/>
      <c r="L214" s="1"/>
      <c r="M214" s="1"/>
      <c r="N214" s="1"/>
      <c r="O214" s="1"/>
    </row>
    <row r="215" spans="1:15" ht="15.75" customHeight="1">
      <c r="A215" s="1"/>
      <c r="B215" s="2"/>
      <c r="C215" s="2"/>
      <c r="D215" s="2"/>
      <c r="E215" s="2"/>
      <c r="F215" s="3"/>
      <c r="G215" s="3"/>
      <c r="H215" s="3"/>
      <c r="I215" s="4"/>
      <c r="J215" s="1"/>
      <c r="K215" s="1"/>
      <c r="L215" s="1"/>
      <c r="M215" s="1"/>
      <c r="N215" s="1"/>
      <c r="O215" s="1"/>
    </row>
    <row r="216" spans="1:15" ht="15.75" customHeight="1">
      <c r="A216" s="1"/>
      <c r="B216" s="2"/>
      <c r="C216" s="2"/>
      <c r="D216" s="2"/>
      <c r="E216" s="2"/>
      <c r="F216" s="3"/>
      <c r="G216" s="3"/>
      <c r="H216" s="3"/>
      <c r="I216" s="4"/>
      <c r="J216" s="1"/>
      <c r="K216" s="1"/>
      <c r="L216" s="1"/>
      <c r="M216" s="1"/>
      <c r="N216" s="1"/>
      <c r="O216" s="1"/>
    </row>
    <row r="217" spans="1:15" ht="15.75" customHeight="1">
      <c r="A217" s="1"/>
      <c r="B217" s="2"/>
      <c r="C217" s="2"/>
      <c r="D217" s="2"/>
      <c r="E217" s="2"/>
      <c r="F217" s="3"/>
      <c r="G217" s="3"/>
      <c r="H217" s="3"/>
      <c r="I217" s="4"/>
      <c r="J217" s="1"/>
      <c r="K217" s="1"/>
      <c r="L217" s="1"/>
      <c r="M217" s="1"/>
      <c r="N217" s="1"/>
      <c r="O217" s="1"/>
    </row>
    <row r="218" spans="1:15" ht="15.75" customHeight="1">
      <c r="A218" s="1"/>
      <c r="B218" s="2"/>
      <c r="C218" s="2"/>
      <c r="D218" s="2"/>
      <c r="E218" s="2"/>
      <c r="F218" s="3"/>
      <c r="G218" s="3"/>
      <c r="H218" s="3"/>
      <c r="I218" s="4"/>
      <c r="J218" s="1"/>
      <c r="K218" s="1"/>
      <c r="L218" s="1"/>
      <c r="M218" s="1"/>
      <c r="N218" s="1"/>
      <c r="O218" s="1"/>
    </row>
    <row r="219" spans="1:15" ht="15.75" customHeight="1">
      <c r="A219" s="1"/>
      <c r="B219" s="2"/>
      <c r="C219" s="2"/>
      <c r="D219" s="2"/>
      <c r="E219" s="2"/>
      <c r="F219" s="3"/>
      <c r="G219" s="3"/>
      <c r="H219" s="3"/>
      <c r="I219" s="4"/>
      <c r="J219" s="1"/>
      <c r="K219" s="1"/>
      <c r="L219" s="1"/>
      <c r="M219" s="1"/>
      <c r="N219" s="1"/>
      <c r="O219" s="1"/>
    </row>
    <row r="220" spans="1:15" ht="15.75" customHeight="1">
      <c r="A220" s="1"/>
      <c r="B220" s="2"/>
      <c r="C220" s="2"/>
      <c r="D220" s="2"/>
      <c r="E220" s="2"/>
      <c r="F220" s="3"/>
      <c r="G220" s="3"/>
      <c r="H220" s="3"/>
      <c r="I220" s="4"/>
      <c r="J220" s="1"/>
      <c r="K220" s="1"/>
      <c r="L220" s="1"/>
      <c r="M220" s="1"/>
      <c r="N220" s="1"/>
      <c r="O220" s="1"/>
    </row>
    <row r="221" spans="1:15" ht="15.75" customHeight="1">
      <c r="A221" s="1"/>
      <c r="B221" s="2"/>
      <c r="C221" s="2"/>
      <c r="D221" s="2"/>
      <c r="E221" s="2"/>
      <c r="F221" s="3"/>
      <c r="G221" s="3"/>
      <c r="H221" s="3"/>
      <c r="I221" s="4"/>
      <c r="J221" s="1"/>
      <c r="K221" s="1"/>
      <c r="L221" s="1"/>
      <c r="M221" s="1"/>
      <c r="N221" s="1"/>
      <c r="O221" s="1"/>
    </row>
    <row r="222" spans="1:15" ht="15.75" customHeight="1">
      <c r="A222" s="1"/>
      <c r="B222" s="2"/>
      <c r="C222" s="2"/>
      <c r="D222" s="2"/>
      <c r="E222" s="2"/>
      <c r="F222" s="3"/>
      <c r="G222" s="3"/>
      <c r="H222" s="3"/>
      <c r="I222" s="4"/>
      <c r="J222" s="1"/>
      <c r="K222" s="1"/>
      <c r="L222" s="1"/>
      <c r="M222" s="1"/>
      <c r="N222" s="1"/>
      <c r="O222" s="1"/>
    </row>
    <row r="223" spans="1:15" ht="15.75" customHeight="1">
      <c r="A223" s="1"/>
      <c r="B223" s="2"/>
      <c r="C223" s="2"/>
      <c r="D223" s="2"/>
      <c r="E223" s="2"/>
      <c r="F223" s="3"/>
      <c r="G223" s="3"/>
      <c r="H223" s="3"/>
      <c r="I223" s="4"/>
      <c r="J223" s="1"/>
      <c r="K223" s="1"/>
      <c r="L223" s="1"/>
      <c r="M223" s="1"/>
      <c r="N223" s="1"/>
      <c r="O223" s="1"/>
    </row>
    <row r="224" spans="1:15" ht="15.75" customHeight="1">
      <c r="A224" s="1"/>
      <c r="B224" s="2"/>
      <c r="C224" s="2"/>
      <c r="D224" s="2"/>
      <c r="E224" s="2"/>
      <c r="F224" s="3"/>
      <c r="G224" s="3"/>
      <c r="H224" s="3"/>
      <c r="I224" s="4"/>
      <c r="J224" s="1"/>
      <c r="K224" s="1"/>
      <c r="L224" s="1"/>
      <c r="M224" s="1"/>
      <c r="N224" s="1"/>
      <c r="O224" s="1"/>
    </row>
    <row r="225" spans="1:15" ht="15.75" customHeight="1">
      <c r="A225" s="1"/>
      <c r="B225" s="2"/>
      <c r="C225" s="2"/>
      <c r="D225" s="2"/>
      <c r="E225" s="2"/>
      <c r="F225" s="3"/>
      <c r="G225" s="3"/>
      <c r="H225" s="3"/>
      <c r="I225" s="4"/>
      <c r="J225" s="1"/>
      <c r="K225" s="1"/>
      <c r="L225" s="1"/>
      <c r="M225" s="1"/>
      <c r="N225" s="1"/>
      <c r="O225" s="1"/>
    </row>
    <row r="226" spans="1:15" ht="15.75" customHeight="1">
      <c r="A226" s="1"/>
      <c r="B226" s="2"/>
      <c r="C226" s="2"/>
      <c r="D226" s="2"/>
      <c r="E226" s="2"/>
      <c r="F226" s="3"/>
      <c r="G226" s="3"/>
      <c r="H226" s="3"/>
      <c r="I226" s="4"/>
      <c r="J226" s="1"/>
      <c r="K226" s="1"/>
      <c r="L226" s="1"/>
      <c r="M226" s="1"/>
      <c r="N226" s="1"/>
      <c r="O226" s="1"/>
    </row>
    <row r="227" spans="1:15" ht="15.75" customHeight="1">
      <c r="A227" s="1"/>
      <c r="B227" s="2"/>
      <c r="C227" s="2"/>
      <c r="D227" s="2"/>
      <c r="E227" s="2"/>
      <c r="F227" s="3"/>
      <c r="G227" s="3"/>
      <c r="H227" s="3"/>
      <c r="I227" s="4"/>
      <c r="J227" s="1"/>
      <c r="K227" s="1"/>
      <c r="L227" s="1"/>
      <c r="M227" s="1"/>
      <c r="N227" s="1"/>
      <c r="O227" s="1"/>
    </row>
    <row r="228" spans="1:15" ht="15.75" customHeight="1">
      <c r="A228" s="1"/>
      <c r="B228" s="2"/>
      <c r="C228" s="2"/>
      <c r="D228" s="2"/>
      <c r="E228" s="2"/>
      <c r="F228" s="3"/>
      <c r="G228" s="3"/>
      <c r="H228" s="3"/>
      <c r="I228" s="4"/>
      <c r="J228" s="1"/>
      <c r="K228" s="1"/>
      <c r="L228" s="1"/>
      <c r="M228" s="1"/>
      <c r="N228" s="1"/>
      <c r="O228" s="1"/>
    </row>
    <row r="229" spans="1:15" ht="15.75" customHeight="1">
      <c r="A229" s="1"/>
      <c r="B229" s="2"/>
      <c r="C229" s="2"/>
      <c r="D229" s="2"/>
      <c r="E229" s="2"/>
      <c r="F229" s="3"/>
      <c r="G229" s="3"/>
      <c r="H229" s="3"/>
      <c r="I229" s="4"/>
      <c r="J229" s="1"/>
      <c r="K229" s="1"/>
      <c r="L229" s="1"/>
      <c r="M229" s="1"/>
      <c r="N229" s="1"/>
      <c r="O229" s="1"/>
    </row>
    <row r="230" spans="1:15" ht="15.75" customHeight="1">
      <c r="A230" s="1"/>
      <c r="B230" s="2"/>
      <c r="C230" s="2"/>
      <c r="D230" s="2"/>
      <c r="E230" s="2"/>
      <c r="F230" s="3"/>
      <c r="G230" s="3"/>
      <c r="H230" s="3"/>
      <c r="I230" s="4"/>
      <c r="J230" s="1"/>
      <c r="K230" s="1"/>
      <c r="L230" s="1"/>
      <c r="M230" s="1"/>
      <c r="N230" s="1"/>
      <c r="O230" s="1"/>
    </row>
    <row r="231" spans="1:15" ht="15.75" customHeight="1">
      <c r="A231" s="1"/>
      <c r="B231" s="2"/>
      <c r="C231" s="2"/>
      <c r="D231" s="2"/>
      <c r="E231" s="2"/>
      <c r="F231" s="3"/>
      <c r="G231" s="3"/>
      <c r="H231" s="3"/>
      <c r="I231" s="4"/>
      <c r="J231" s="1"/>
      <c r="K231" s="1"/>
      <c r="L231" s="1"/>
      <c r="M231" s="1"/>
      <c r="N231" s="1"/>
      <c r="O231" s="1"/>
    </row>
    <row r="232" spans="1:15" ht="15.75" customHeight="1">
      <c r="B232" s="2"/>
      <c r="C232" s="2"/>
      <c r="D232" s="2"/>
      <c r="E232" s="2"/>
      <c r="F232" s="3"/>
      <c r="G232" s="3"/>
      <c r="H232" s="3"/>
      <c r="I232" s="4"/>
      <c r="K232" s="1"/>
    </row>
    <row r="233" spans="1:15" ht="15.75" customHeight="1">
      <c r="C233" s="2"/>
      <c r="D233" s="2"/>
      <c r="E233" s="2"/>
      <c r="F233" s="3"/>
      <c r="G233" s="3"/>
      <c r="H233" s="3"/>
      <c r="I233" s="4"/>
      <c r="K233" s="1"/>
    </row>
    <row r="234" spans="1:15" ht="15.75" customHeight="1">
      <c r="D234" s="2"/>
      <c r="E234" s="2"/>
      <c r="F234" s="3"/>
      <c r="G234" s="3"/>
      <c r="H234" s="3"/>
      <c r="I234" s="4"/>
      <c r="K234" s="1"/>
    </row>
    <row r="235" spans="1:15" ht="15.75" customHeight="1">
      <c r="K235" s="1"/>
    </row>
    <row r="236" spans="1:15" ht="15.75" customHeight="1">
      <c r="K236" s="1"/>
    </row>
    <row r="237" spans="1:15" ht="15.75" customHeight="1">
      <c r="K237" s="1"/>
    </row>
    <row r="238" spans="1:15" ht="15.75" customHeight="1">
      <c r="K238" s="1"/>
    </row>
    <row r="239" spans="1:15" ht="15.75" customHeight="1">
      <c r="K239" s="1"/>
    </row>
    <row r="240" spans="1:15" ht="15.75" customHeight="1">
      <c r="K240" s="1"/>
    </row>
    <row r="241" spans="11:11" ht="15.75" customHeight="1">
      <c r="K241" s="1"/>
    </row>
    <row r="242" spans="11:11" ht="15.75" customHeight="1">
      <c r="K242" s="1"/>
    </row>
    <row r="243" spans="11:11" ht="15.75" customHeight="1">
      <c r="K243" s="1"/>
    </row>
    <row r="244" spans="11:11" ht="15.75" customHeight="1">
      <c r="K244" s="1"/>
    </row>
    <row r="245" spans="11:11" ht="15.75" customHeight="1">
      <c r="K245" s="1"/>
    </row>
    <row r="246" spans="11:11" ht="15.75" customHeight="1">
      <c r="K246" s="1"/>
    </row>
    <row r="247" spans="11:11" ht="15.75" customHeight="1">
      <c r="K247" s="1"/>
    </row>
    <row r="248" spans="11:11" ht="15.75" customHeight="1">
      <c r="K248" s="1"/>
    </row>
    <row r="249" spans="11:11" ht="15.75" customHeight="1">
      <c r="K249" s="1"/>
    </row>
    <row r="250" spans="11:11" ht="15.75" customHeight="1">
      <c r="K250" s="1"/>
    </row>
    <row r="251" spans="11:11" ht="15.75" customHeight="1">
      <c r="K251" s="1"/>
    </row>
    <row r="252" spans="11:11" ht="15.75" customHeight="1">
      <c r="K252" s="1"/>
    </row>
    <row r="253" spans="11:11" ht="15.75" customHeight="1">
      <c r="K253" s="1"/>
    </row>
    <row r="254" spans="11:11" ht="15.75" customHeight="1">
      <c r="K254" s="1"/>
    </row>
    <row r="255" spans="11:11" ht="15.75" customHeight="1">
      <c r="K255" s="1"/>
    </row>
    <row r="256" spans="11:11" ht="15.75" customHeight="1">
      <c r="K256" s="1"/>
    </row>
    <row r="257" spans="11:11" ht="15.75" customHeight="1">
      <c r="K257" s="1"/>
    </row>
    <row r="258" spans="11:11" ht="15.75" customHeight="1">
      <c r="K258" s="1"/>
    </row>
    <row r="259" spans="11:11" ht="15.75" customHeight="1">
      <c r="K259" s="1"/>
    </row>
    <row r="260" spans="11:11" ht="15.75" customHeight="1">
      <c r="K260" s="1"/>
    </row>
    <row r="261" spans="11:11" ht="15.75" customHeight="1">
      <c r="K261" s="1"/>
    </row>
    <row r="262" spans="11:11" ht="15.75" customHeight="1">
      <c r="K262" s="1"/>
    </row>
    <row r="263" spans="11:11" ht="15.75" customHeight="1">
      <c r="K263" s="1"/>
    </row>
    <row r="264" spans="11:11" ht="15.75" customHeight="1">
      <c r="K264" s="1"/>
    </row>
    <row r="265" spans="11:11" ht="15.75" customHeight="1">
      <c r="K265" s="1"/>
    </row>
    <row r="266" spans="11:11" ht="15.75" customHeight="1">
      <c r="K266" s="1"/>
    </row>
    <row r="267" spans="11:11" ht="15.75" customHeight="1">
      <c r="K267" s="1"/>
    </row>
    <row r="268" spans="11:11" ht="15.75" customHeight="1">
      <c r="K268" s="1"/>
    </row>
    <row r="269" spans="11:11" ht="15.75" customHeight="1">
      <c r="K269" s="1"/>
    </row>
    <row r="270" spans="11:11" ht="15.75" customHeight="1">
      <c r="K270" s="1"/>
    </row>
    <row r="271" spans="11:11" ht="15.75" customHeight="1">
      <c r="K271" s="1"/>
    </row>
    <row r="272" spans="11:11" ht="15.75" customHeight="1">
      <c r="K272" s="1"/>
    </row>
    <row r="273" spans="11:11" ht="15.75" customHeight="1">
      <c r="K273" s="1"/>
    </row>
    <row r="274" spans="11:11" ht="15.75" customHeight="1">
      <c r="K274" s="1"/>
    </row>
    <row r="275" spans="11:11" ht="15.75" customHeight="1">
      <c r="K275" s="1"/>
    </row>
    <row r="276" spans="11:11" ht="15.75" customHeight="1">
      <c r="K276" s="1"/>
    </row>
    <row r="277" spans="11:11" ht="15.75" customHeight="1">
      <c r="K277" s="1"/>
    </row>
    <row r="278" spans="11:11" ht="15.75" customHeight="1">
      <c r="K278" s="1"/>
    </row>
    <row r="279" spans="11:11" ht="15.75" customHeight="1">
      <c r="K279" s="1"/>
    </row>
    <row r="280" spans="11:11" ht="15.75" customHeight="1">
      <c r="K280" s="1"/>
    </row>
    <row r="281" spans="11:11" ht="15.75" customHeight="1">
      <c r="K281" s="1"/>
    </row>
    <row r="282" spans="11:11" ht="15.75" customHeight="1">
      <c r="K282" s="1"/>
    </row>
    <row r="283" spans="11:11" ht="15.75" customHeight="1">
      <c r="K283" s="1"/>
    </row>
    <row r="284" spans="11:11" ht="15.75" customHeight="1">
      <c r="K284" s="1"/>
    </row>
    <row r="285" spans="11:11" ht="15.75" customHeight="1">
      <c r="K285" s="1"/>
    </row>
    <row r="286" spans="11:11" ht="15.75" customHeight="1">
      <c r="K286" s="1"/>
    </row>
    <row r="287" spans="11:11" ht="15.75" customHeight="1">
      <c r="K287" s="1"/>
    </row>
    <row r="288" spans="11:11" ht="15.75" customHeight="1">
      <c r="K288" s="1"/>
    </row>
    <row r="289" spans="11:11" ht="15.75" customHeight="1">
      <c r="K289" s="1"/>
    </row>
    <row r="290" spans="11:11" ht="15.75" customHeight="1">
      <c r="K290" s="1"/>
    </row>
    <row r="291" spans="11:11" ht="15.75" customHeight="1">
      <c r="K291" s="1"/>
    </row>
    <row r="292" spans="11:11" ht="15.75" customHeight="1">
      <c r="K292" s="1"/>
    </row>
    <row r="293" spans="11:11" ht="15.75" customHeight="1">
      <c r="K293" s="1"/>
    </row>
    <row r="294" spans="11:11" ht="15.75" customHeight="1">
      <c r="K294" s="1"/>
    </row>
    <row r="295" spans="11:11" ht="15.75" customHeight="1">
      <c r="K295" s="1"/>
    </row>
    <row r="296" spans="11:11" ht="15.75" customHeight="1">
      <c r="K296" s="1"/>
    </row>
    <row r="297" spans="11:11" ht="15.75" customHeight="1">
      <c r="K297" s="1"/>
    </row>
    <row r="298" spans="11:11" ht="15.75" customHeight="1">
      <c r="K298" s="1"/>
    </row>
    <row r="299" spans="11:11" ht="15.75" customHeight="1">
      <c r="K299" s="1"/>
    </row>
    <row r="300" spans="11:11" ht="15.75" customHeight="1">
      <c r="K300" s="1"/>
    </row>
    <row r="301" spans="11:11" ht="15.75" customHeight="1">
      <c r="K301" s="1"/>
    </row>
    <row r="302" spans="11:11" ht="15.75" customHeight="1">
      <c r="K302" s="1"/>
    </row>
    <row r="303" spans="11:11" ht="15.75" customHeight="1">
      <c r="K303" s="1"/>
    </row>
    <row r="304" spans="11:11" ht="15.75" customHeight="1">
      <c r="K304" s="1"/>
    </row>
    <row r="305" spans="11:11" ht="15.75" customHeight="1">
      <c r="K305" s="1"/>
    </row>
    <row r="306" spans="11:11" ht="15.75" customHeight="1">
      <c r="K306" s="1"/>
    </row>
    <row r="307" spans="11:11" ht="15.75" customHeight="1">
      <c r="K307" s="1"/>
    </row>
    <row r="308" spans="11:11" ht="15.75" customHeight="1">
      <c r="K308" s="1"/>
    </row>
    <row r="309" spans="11:11" ht="15.75" customHeight="1">
      <c r="K309" s="1"/>
    </row>
    <row r="310" spans="11:11" ht="15.75" customHeight="1">
      <c r="K310" s="1"/>
    </row>
    <row r="311" spans="11:11" ht="15.75" customHeight="1">
      <c r="K311" s="1"/>
    </row>
    <row r="312" spans="11:11" ht="15.75" customHeight="1">
      <c r="K312" s="1"/>
    </row>
    <row r="313" spans="11:11" ht="15.75" customHeight="1">
      <c r="K313" s="1"/>
    </row>
    <row r="314" spans="11:11" ht="15.75" customHeight="1">
      <c r="K314" s="1"/>
    </row>
    <row r="315" spans="11:11" ht="15.75" customHeight="1">
      <c r="K315" s="1"/>
    </row>
    <row r="316" spans="11:11" ht="15.75" customHeight="1">
      <c r="K316" s="1"/>
    </row>
    <row r="317" spans="11:11" ht="15.75" customHeight="1">
      <c r="K317" s="1"/>
    </row>
    <row r="318" spans="11:11" ht="15.75" customHeight="1">
      <c r="K318" s="1"/>
    </row>
    <row r="319" spans="11:11" ht="15.75" customHeight="1">
      <c r="K319" s="1"/>
    </row>
    <row r="320" spans="11:11" ht="15.75" customHeight="1">
      <c r="K320" s="1"/>
    </row>
    <row r="321" spans="11:11" ht="15.75" customHeight="1">
      <c r="K321" s="1"/>
    </row>
    <row r="322" spans="11:11" ht="15.75" customHeight="1">
      <c r="K322" s="1"/>
    </row>
    <row r="323" spans="11:11" ht="15.75" customHeight="1">
      <c r="K323" s="1"/>
    </row>
    <row r="324" spans="11:11" ht="15.75" customHeight="1">
      <c r="K324" s="1"/>
    </row>
    <row r="325" spans="11:11" ht="15.75" customHeight="1">
      <c r="K325" s="1"/>
    </row>
    <row r="326" spans="11:11" ht="15.75" customHeight="1">
      <c r="K326" s="1"/>
    </row>
    <row r="327" spans="11:11" ht="15.75" customHeight="1">
      <c r="K327" s="1"/>
    </row>
    <row r="328" spans="11:11" ht="15.75" customHeight="1">
      <c r="K328" s="1"/>
    </row>
    <row r="329" spans="11:11" ht="15.75" customHeight="1">
      <c r="K329" s="1"/>
    </row>
    <row r="330" spans="11:11" ht="15.75" customHeight="1">
      <c r="K330" s="1"/>
    </row>
    <row r="331" spans="11:11" ht="15.75" customHeight="1">
      <c r="K331" s="1"/>
    </row>
    <row r="332" spans="11:11" ht="15.75" customHeight="1">
      <c r="K332" s="1"/>
    </row>
    <row r="333" spans="11:11" ht="15.75" customHeight="1">
      <c r="K333" s="1"/>
    </row>
    <row r="334" spans="11:11" ht="15.75" customHeight="1">
      <c r="K334" s="1"/>
    </row>
    <row r="335" spans="11:11" ht="15.75" customHeight="1">
      <c r="K335" s="1"/>
    </row>
    <row r="336" spans="11:11" ht="15.75" customHeight="1">
      <c r="K336" s="1"/>
    </row>
    <row r="337" spans="11:11" ht="15.75" customHeight="1">
      <c r="K337" s="1"/>
    </row>
    <row r="338" spans="11:11" ht="15.75" customHeight="1">
      <c r="K338" s="1"/>
    </row>
    <row r="339" spans="11:11" ht="15.75" customHeight="1">
      <c r="K339" s="1"/>
    </row>
    <row r="340" spans="11:11" ht="15.75" customHeight="1">
      <c r="K340" s="1"/>
    </row>
    <row r="341" spans="11:11" ht="15.75" customHeight="1">
      <c r="K341" s="1"/>
    </row>
    <row r="342" spans="11:11" ht="15.75" customHeight="1">
      <c r="K342" s="1"/>
    </row>
    <row r="343" spans="11:11" ht="15.75" customHeight="1">
      <c r="K343" s="1"/>
    </row>
    <row r="344" spans="11:11" ht="15.75" customHeight="1">
      <c r="K344" s="1"/>
    </row>
    <row r="345" spans="11:11" ht="15.75" customHeight="1">
      <c r="K345" s="1"/>
    </row>
    <row r="346" spans="11:11" ht="15.75" customHeight="1">
      <c r="K346" s="1"/>
    </row>
    <row r="347" spans="11:11" ht="15.75" customHeight="1">
      <c r="K347" s="1"/>
    </row>
    <row r="348" spans="11:11" ht="15.75" customHeight="1">
      <c r="K348" s="1"/>
    </row>
    <row r="349" spans="11:11" ht="15.75" customHeight="1">
      <c r="K349" s="1"/>
    </row>
    <row r="350" spans="11:11" ht="15.75" customHeight="1">
      <c r="K350" s="1"/>
    </row>
    <row r="351" spans="11:11" ht="15.75" customHeight="1">
      <c r="K351" s="1"/>
    </row>
    <row r="352" spans="11:11" ht="15.75" customHeight="1">
      <c r="K352" s="1"/>
    </row>
    <row r="353" spans="11:11" ht="15.75" customHeight="1">
      <c r="K353" s="1"/>
    </row>
    <row r="354" spans="11:11" ht="15.75" customHeight="1">
      <c r="K354" s="1"/>
    </row>
    <row r="355" spans="11:11" ht="15.75" customHeight="1">
      <c r="K355" s="1"/>
    </row>
    <row r="356" spans="11:11" ht="15.75" customHeight="1">
      <c r="K356" s="1"/>
    </row>
    <row r="357" spans="11:11" ht="15.75" customHeight="1">
      <c r="K357" s="1"/>
    </row>
    <row r="358" spans="11:11" ht="15.75" customHeight="1">
      <c r="K358" s="1"/>
    </row>
    <row r="359" spans="11:11" ht="15.75" customHeight="1">
      <c r="K359" s="1"/>
    </row>
    <row r="360" spans="11:11" ht="15.75" customHeight="1">
      <c r="K360" s="1"/>
    </row>
    <row r="361" spans="11:11" ht="15.75" customHeight="1">
      <c r="K361" s="1"/>
    </row>
    <row r="362" spans="11:11" ht="15.75" customHeight="1">
      <c r="K362" s="1"/>
    </row>
    <row r="363" spans="11:11" ht="15.75" customHeight="1">
      <c r="K363" s="1"/>
    </row>
    <row r="364" spans="11:11" ht="15.75" customHeight="1">
      <c r="K364" s="1"/>
    </row>
    <row r="365" spans="11:11" ht="15.75" customHeight="1">
      <c r="K365" s="1"/>
    </row>
    <row r="366" spans="11:11" ht="15.75" customHeight="1">
      <c r="K366" s="1"/>
    </row>
    <row r="367" spans="11:11" ht="15.75" customHeight="1">
      <c r="K367" s="1"/>
    </row>
    <row r="368" spans="11:11" ht="15.75" customHeight="1">
      <c r="K368" s="1"/>
    </row>
    <row r="369" spans="11:11" ht="15.75" customHeight="1">
      <c r="K369" s="1"/>
    </row>
    <row r="370" spans="11:11" ht="15.75" customHeight="1">
      <c r="K370" s="1"/>
    </row>
    <row r="371" spans="11:11" ht="15.75" customHeight="1">
      <c r="K371" s="1"/>
    </row>
    <row r="372" spans="11:11" ht="15.75" customHeight="1">
      <c r="K372" s="1"/>
    </row>
    <row r="373" spans="11:11" ht="15.75" customHeight="1">
      <c r="K373" s="1"/>
    </row>
    <row r="374" spans="11:11" ht="15.75" customHeight="1">
      <c r="K374" s="1"/>
    </row>
    <row r="375" spans="11:11" ht="15.75" customHeight="1">
      <c r="K375" s="1"/>
    </row>
    <row r="376" spans="11:11" ht="15.75" customHeight="1">
      <c r="K376" s="1"/>
    </row>
    <row r="377" spans="11:11" ht="15.75" customHeight="1">
      <c r="K377" s="1"/>
    </row>
    <row r="378" spans="11:11" ht="15.75" customHeight="1">
      <c r="K378" s="1"/>
    </row>
    <row r="379" spans="11:11" ht="15.75" customHeight="1">
      <c r="K379" s="1"/>
    </row>
    <row r="380" spans="11:11" ht="15.75" customHeight="1">
      <c r="K380" s="1"/>
    </row>
    <row r="381" spans="11:11" ht="15.75" customHeight="1">
      <c r="K381" s="1"/>
    </row>
    <row r="382" spans="11:11" ht="15.75" customHeight="1">
      <c r="K382" s="1"/>
    </row>
    <row r="383" spans="11:11" ht="15.75" customHeight="1">
      <c r="K383" s="1"/>
    </row>
    <row r="384" spans="11:11" ht="15.75" customHeight="1">
      <c r="K384" s="1"/>
    </row>
    <row r="385" spans="11:11" ht="15.75" customHeight="1">
      <c r="K385" s="1"/>
    </row>
    <row r="386" spans="11:11" ht="15.75" customHeight="1">
      <c r="K386" s="1"/>
    </row>
    <row r="387" spans="11:11" ht="15.75" customHeight="1">
      <c r="K387" s="1"/>
    </row>
    <row r="388" spans="11:11" ht="15.75" customHeight="1">
      <c r="K388" s="1"/>
    </row>
    <row r="389" spans="11:11" ht="15.75" customHeight="1">
      <c r="K389" s="1"/>
    </row>
    <row r="390" spans="11:11" ht="15.75" customHeight="1">
      <c r="K390" s="1"/>
    </row>
    <row r="391" spans="11:11" ht="15.75" customHeight="1">
      <c r="K391" s="1"/>
    </row>
    <row r="392" spans="11:11" ht="15.75" customHeight="1">
      <c r="K392" s="1"/>
    </row>
    <row r="393" spans="11:11" ht="15.75" customHeight="1">
      <c r="K393" s="1"/>
    </row>
    <row r="394" spans="11:11" ht="15.75" customHeight="1">
      <c r="K394" s="1"/>
    </row>
    <row r="395" spans="11:11" ht="15.75" customHeight="1">
      <c r="K395" s="1"/>
    </row>
    <row r="396" spans="11:11" ht="15.75" customHeight="1">
      <c r="K396" s="1"/>
    </row>
    <row r="397" spans="11:11" ht="15.75" customHeight="1">
      <c r="K397" s="1"/>
    </row>
    <row r="398" spans="11:11" ht="15.75" customHeight="1">
      <c r="K398" s="1"/>
    </row>
    <row r="399" spans="11:11" ht="15.75" customHeight="1">
      <c r="K399" s="1"/>
    </row>
    <row r="400" spans="11:11" ht="15.75" customHeight="1">
      <c r="K400" s="1"/>
    </row>
    <row r="401" spans="11:11" ht="15.75" customHeight="1">
      <c r="K401" s="1"/>
    </row>
    <row r="402" spans="11:11" ht="15.75" customHeight="1">
      <c r="K402" s="1"/>
    </row>
    <row r="403" spans="11:11" ht="15.75" customHeight="1">
      <c r="K403" s="1"/>
    </row>
    <row r="404" spans="11:11" ht="15.75" customHeight="1">
      <c r="K404" s="1"/>
    </row>
    <row r="405" spans="11:11" ht="15.75" customHeight="1">
      <c r="K405" s="1"/>
    </row>
    <row r="406" spans="11:11" ht="15.75" customHeight="1">
      <c r="K406" s="1"/>
    </row>
    <row r="407" spans="11:11" ht="15.75" customHeight="1">
      <c r="K407" s="1"/>
    </row>
    <row r="408" spans="11:11" ht="15.75" customHeight="1">
      <c r="K408" s="1"/>
    </row>
    <row r="409" spans="11:11" ht="15.75" customHeight="1">
      <c r="K409" s="1"/>
    </row>
    <row r="410" spans="11:11" ht="15.75" customHeight="1">
      <c r="K410" s="1"/>
    </row>
    <row r="411" spans="11:11" ht="15.75" customHeight="1">
      <c r="K411" s="1"/>
    </row>
    <row r="412" spans="11:11" ht="15.75" customHeight="1">
      <c r="K412" s="1"/>
    </row>
    <row r="413" spans="11:11" ht="15.75" customHeight="1">
      <c r="K413" s="1"/>
    </row>
    <row r="414" spans="11:11" ht="15.75" customHeight="1">
      <c r="K414" s="1"/>
    </row>
    <row r="415" spans="11:11" ht="15.75" customHeight="1">
      <c r="K415" s="1"/>
    </row>
    <row r="416" spans="11:11" ht="15.75" customHeight="1">
      <c r="K416" s="1"/>
    </row>
    <row r="417" spans="11:11" ht="15.75" customHeight="1">
      <c r="K417" s="1"/>
    </row>
    <row r="418" spans="11:11" ht="15.75" customHeight="1">
      <c r="K418" s="1"/>
    </row>
    <row r="419" spans="11:11" ht="15.75" customHeight="1">
      <c r="K419" s="1"/>
    </row>
    <row r="420" spans="11:11" ht="15.75" customHeight="1">
      <c r="K420" s="1"/>
    </row>
    <row r="421" spans="11:11" ht="15.75" customHeight="1">
      <c r="K421" s="1"/>
    </row>
    <row r="422" spans="11:11" ht="15.75" customHeight="1">
      <c r="K422" s="1"/>
    </row>
    <row r="423" spans="11:11" ht="15.75" customHeight="1">
      <c r="K423" s="1"/>
    </row>
    <row r="424" spans="11:11" ht="15.75" customHeight="1">
      <c r="K424" s="1"/>
    </row>
    <row r="425" spans="11:11" ht="15.75" customHeight="1">
      <c r="K425" s="1"/>
    </row>
    <row r="426" spans="11:11" ht="15.75" customHeight="1">
      <c r="K426" s="1"/>
    </row>
    <row r="427" spans="11:11" ht="15.75" customHeight="1">
      <c r="K427" s="1"/>
    </row>
    <row r="428" spans="11:11" ht="15.75" customHeight="1">
      <c r="K428" s="1"/>
    </row>
    <row r="429" spans="11:11" ht="15.75" customHeight="1">
      <c r="K429" s="1"/>
    </row>
    <row r="430" spans="11:11" ht="15.75" customHeight="1">
      <c r="K430" s="1"/>
    </row>
    <row r="431" spans="11:11" ht="15.75" customHeight="1">
      <c r="K431" s="1"/>
    </row>
    <row r="432" spans="11:11" ht="15.75" customHeight="1">
      <c r="K432" s="1"/>
    </row>
    <row r="433" spans="11:11" ht="15.75" customHeight="1">
      <c r="K433" s="1"/>
    </row>
    <row r="434" spans="11:11" ht="15.75" customHeight="1">
      <c r="K434" s="1"/>
    </row>
    <row r="435" spans="11:11" ht="15.75" customHeight="1">
      <c r="K435" s="1"/>
    </row>
    <row r="436" spans="11:11" ht="15.75" customHeight="1">
      <c r="K436" s="1"/>
    </row>
    <row r="437" spans="11:11" ht="15.75" customHeight="1">
      <c r="K437" s="1"/>
    </row>
    <row r="438" spans="11:11" ht="15.75" customHeight="1">
      <c r="K438" s="1"/>
    </row>
    <row r="439" spans="11:11" ht="15.75" customHeight="1">
      <c r="K439" s="1"/>
    </row>
    <row r="440" spans="11:11" ht="15.75" customHeight="1">
      <c r="K440" s="1"/>
    </row>
    <row r="441" spans="11:11" ht="15.75" customHeight="1">
      <c r="K441" s="1"/>
    </row>
    <row r="442" spans="11:11" ht="15.75" customHeight="1">
      <c r="K442" s="1"/>
    </row>
    <row r="443" spans="11:11" ht="15.75" customHeight="1">
      <c r="K443" s="1"/>
    </row>
    <row r="444" spans="11:11" ht="15.75" customHeight="1">
      <c r="K444" s="1"/>
    </row>
    <row r="445" spans="11:11" ht="15.75" customHeight="1">
      <c r="K445" s="1"/>
    </row>
    <row r="446" spans="11:11" ht="15.75" customHeight="1">
      <c r="K446" s="1"/>
    </row>
    <row r="447" spans="11:11" ht="15.75" customHeight="1">
      <c r="K447" s="1"/>
    </row>
    <row r="448" spans="11:11" ht="15.75" customHeight="1">
      <c r="K448" s="1"/>
    </row>
    <row r="449" spans="11:11" ht="15.75" customHeight="1">
      <c r="K449" s="1"/>
    </row>
    <row r="450" spans="11:11" ht="15.75" customHeight="1">
      <c r="K450" s="1"/>
    </row>
    <row r="451" spans="11:11" ht="15.75" customHeight="1">
      <c r="K451" s="1"/>
    </row>
    <row r="452" spans="11:11" ht="15.75" customHeight="1">
      <c r="K452" s="1"/>
    </row>
    <row r="453" spans="11:11" ht="15.75" customHeight="1">
      <c r="K453" s="1"/>
    </row>
    <row r="454" spans="11:11" ht="15.75" customHeight="1">
      <c r="K454" s="1"/>
    </row>
    <row r="455" spans="11:11" ht="15.75" customHeight="1">
      <c r="K455" s="1"/>
    </row>
    <row r="456" spans="11:11" ht="15.75" customHeight="1">
      <c r="K456" s="1"/>
    </row>
    <row r="457" spans="11:11" ht="15.75" customHeight="1">
      <c r="K457" s="1"/>
    </row>
    <row r="458" spans="11:11" ht="15.75" customHeight="1">
      <c r="K458" s="1"/>
    </row>
    <row r="459" spans="11:11" ht="15.75" customHeight="1">
      <c r="K459" s="1"/>
    </row>
    <row r="460" spans="11:11" ht="15.75" customHeight="1">
      <c r="K460" s="1"/>
    </row>
    <row r="461" spans="11:11" ht="15.75" customHeight="1">
      <c r="K461" s="1"/>
    </row>
    <row r="462" spans="11:11" ht="15.75" customHeight="1">
      <c r="K462" s="1"/>
    </row>
    <row r="463" spans="11:11" ht="15.75" customHeight="1">
      <c r="K463" s="1"/>
    </row>
    <row r="464" spans="11:11" ht="15.75" customHeight="1">
      <c r="K464" s="1"/>
    </row>
    <row r="465" spans="11:11" ht="15.75" customHeight="1">
      <c r="K465" s="1"/>
    </row>
    <row r="466" spans="11:11" ht="15.75" customHeight="1">
      <c r="K466" s="1"/>
    </row>
    <row r="467" spans="11:11" ht="15.75" customHeight="1">
      <c r="K467" s="1"/>
    </row>
    <row r="468" spans="11:11" ht="15.75" customHeight="1">
      <c r="K468" s="1"/>
    </row>
    <row r="469" spans="11:11" ht="15.75" customHeight="1">
      <c r="K469" s="1"/>
    </row>
    <row r="470" spans="11:11" ht="15.75" customHeight="1">
      <c r="K470" s="1"/>
    </row>
    <row r="471" spans="11:11" ht="15.75" customHeight="1">
      <c r="K471" s="1"/>
    </row>
    <row r="472" spans="11:11" ht="15.75" customHeight="1">
      <c r="K472" s="1"/>
    </row>
    <row r="473" spans="11:11" ht="15.75" customHeight="1">
      <c r="K473" s="1"/>
    </row>
    <row r="474" spans="11:11" ht="15.75" customHeight="1">
      <c r="K474" s="1"/>
    </row>
    <row r="475" spans="11:11" ht="15.75" customHeight="1">
      <c r="K475" s="1"/>
    </row>
    <row r="476" spans="11:11" ht="15.75" customHeight="1">
      <c r="K476" s="1"/>
    </row>
    <row r="477" spans="11:11" ht="15.75" customHeight="1">
      <c r="K477" s="1"/>
    </row>
    <row r="478" spans="11:11" ht="15.75" customHeight="1">
      <c r="K478" s="1"/>
    </row>
    <row r="479" spans="11:11" ht="15.75" customHeight="1">
      <c r="K479" s="1"/>
    </row>
    <row r="480" spans="11:11" ht="15.75" customHeight="1">
      <c r="K480" s="1"/>
    </row>
    <row r="481" spans="11:11" ht="15.75" customHeight="1">
      <c r="K481" s="1"/>
    </row>
    <row r="482" spans="11:11" ht="15.75" customHeight="1">
      <c r="K482" s="1"/>
    </row>
    <row r="483" spans="11:11" ht="15.75" customHeight="1">
      <c r="K483" s="1"/>
    </row>
    <row r="484" spans="11:11" ht="15.75" customHeight="1">
      <c r="K484" s="1"/>
    </row>
    <row r="485" spans="11:11" ht="15.75" customHeight="1">
      <c r="K485" s="1"/>
    </row>
    <row r="486" spans="11:11" ht="15.75" customHeight="1">
      <c r="K486" s="1"/>
    </row>
    <row r="487" spans="11:11" ht="15.75" customHeight="1">
      <c r="K487" s="1"/>
    </row>
    <row r="488" spans="11:11" ht="15.75" customHeight="1">
      <c r="K488" s="1"/>
    </row>
    <row r="489" spans="11:11" ht="15.75" customHeight="1">
      <c r="K489" s="1"/>
    </row>
    <row r="490" spans="11:11" ht="15.75" customHeight="1">
      <c r="K490" s="1"/>
    </row>
    <row r="491" spans="11:11" ht="15.75" customHeight="1">
      <c r="K491" s="1"/>
    </row>
    <row r="492" spans="11:11" ht="15.75" customHeight="1">
      <c r="K492" s="1"/>
    </row>
    <row r="493" spans="11:11" ht="15.75" customHeight="1">
      <c r="K493" s="1"/>
    </row>
    <row r="494" spans="11:11" ht="15.75" customHeight="1">
      <c r="K494" s="1"/>
    </row>
    <row r="495" spans="11:11" ht="15.75" customHeight="1">
      <c r="K495" s="1"/>
    </row>
    <row r="496" spans="11:11" ht="15.75" customHeight="1">
      <c r="K496" s="1"/>
    </row>
    <row r="497" spans="11:11" ht="15.75" customHeight="1">
      <c r="K497" s="1"/>
    </row>
    <row r="498" spans="11:11" ht="15.75" customHeight="1">
      <c r="K498" s="1"/>
    </row>
    <row r="499" spans="11:11" ht="15.75" customHeight="1">
      <c r="K499" s="1"/>
    </row>
    <row r="500" spans="11:11" ht="15.75" customHeight="1">
      <c r="K500" s="1"/>
    </row>
    <row r="501" spans="11:11" ht="15.75" customHeight="1">
      <c r="K501" s="1"/>
    </row>
    <row r="502" spans="11:11" ht="15.75" customHeight="1">
      <c r="K502" s="1"/>
    </row>
    <row r="503" spans="11:11" ht="15.75" customHeight="1">
      <c r="K503" s="1"/>
    </row>
    <row r="504" spans="11:11" ht="15.75" customHeight="1">
      <c r="K504" s="1"/>
    </row>
    <row r="505" spans="11:11" ht="15.75" customHeight="1">
      <c r="K505" s="1"/>
    </row>
    <row r="506" spans="11:11" ht="15.75" customHeight="1">
      <c r="K506" s="1"/>
    </row>
    <row r="507" spans="11:11" ht="15.75" customHeight="1">
      <c r="K507" s="1"/>
    </row>
    <row r="508" spans="11:11" ht="15.75" customHeight="1">
      <c r="K508" s="1"/>
    </row>
    <row r="509" spans="11:11" ht="15.75" customHeight="1">
      <c r="K509" s="1"/>
    </row>
    <row r="510" spans="11:11" ht="15.75" customHeight="1">
      <c r="K510" s="1"/>
    </row>
    <row r="511" spans="11:11" ht="15.75" customHeight="1">
      <c r="K511" s="1"/>
    </row>
    <row r="512" spans="11:11" ht="15.75" customHeight="1">
      <c r="K512" s="1"/>
    </row>
    <row r="513" spans="11:11" ht="15.75" customHeight="1">
      <c r="K513" s="1"/>
    </row>
    <row r="514" spans="11:11" ht="15.75" customHeight="1">
      <c r="K514" s="1"/>
    </row>
    <row r="515" spans="11:11" ht="15.75" customHeight="1">
      <c r="K515" s="1"/>
    </row>
    <row r="516" spans="11:11" ht="15.75" customHeight="1">
      <c r="K516" s="1"/>
    </row>
    <row r="517" spans="11:11" ht="15.75" customHeight="1">
      <c r="K517" s="1"/>
    </row>
    <row r="518" spans="11:11" ht="15.75" customHeight="1">
      <c r="K518" s="1"/>
    </row>
    <row r="519" spans="11:11" ht="15.75" customHeight="1">
      <c r="K519" s="1"/>
    </row>
    <row r="520" spans="11:11" ht="15.75" customHeight="1">
      <c r="K520" s="1"/>
    </row>
    <row r="521" spans="11:11" ht="15.75" customHeight="1">
      <c r="K521" s="1"/>
    </row>
    <row r="522" spans="11:11" ht="15.75" customHeight="1">
      <c r="K522" s="1"/>
    </row>
    <row r="523" spans="11:11" ht="15.75" customHeight="1">
      <c r="K523" s="1"/>
    </row>
    <row r="524" spans="11:11" ht="15.75" customHeight="1">
      <c r="K524" s="1"/>
    </row>
    <row r="525" spans="11:11" ht="15.75" customHeight="1">
      <c r="K525" s="1"/>
    </row>
    <row r="526" spans="11:11" ht="15.75" customHeight="1">
      <c r="K526" s="1"/>
    </row>
    <row r="527" spans="11:11" ht="15.75" customHeight="1">
      <c r="K527" s="1"/>
    </row>
    <row r="528" spans="11:11" ht="15.75" customHeight="1">
      <c r="K528" s="1"/>
    </row>
    <row r="529" spans="11:11" ht="15.75" customHeight="1">
      <c r="K529" s="1"/>
    </row>
    <row r="530" spans="11:11" ht="15.75" customHeight="1">
      <c r="K530" s="1"/>
    </row>
    <row r="531" spans="11:11" ht="15.75" customHeight="1">
      <c r="K531" s="1"/>
    </row>
    <row r="532" spans="11:11" ht="15.75" customHeight="1">
      <c r="K532" s="1"/>
    </row>
    <row r="533" spans="11:11" ht="15.75" customHeight="1">
      <c r="K533" s="1"/>
    </row>
    <row r="534" spans="11:11" ht="15.75" customHeight="1">
      <c r="K534" s="1"/>
    </row>
    <row r="535" spans="11:11" ht="15.75" customHeight="1">
      <c r="K535" s="1"/>
    </row>
    <row r="536" spans="11:11" ht="15.75" customHeight="1">
      <c r="K536" s="1"/>
    </row>
    <row r="537" spans="11:11" ht="15.75" customHeight="1">
      <c r="K537" s="1"/>
    </row>
    <row r="538" spans="11:11" ht="15.75" customHeight="1">
      <c r="K538" s="1"/>
    </row>
    <row r="539" spans="11:11" ht="15.75" customHeight="1">
      <c r="K539" s="1"/>
    </row>
    <row r="540" spans="11:11" ht="15.75" customHeight="1">
      <c r="K540" s="1"/>
    </row>
    <row r="541" spans="11:11" ht="15.75" customHeight="1">
      <c r="K541" s="1"/>
    </row>
    <row r="542" spans="11:11" ht="15.75" customHeight="1">
      <c r="K542" s="1"/>
    </row>
    <row r="543" spans="11:11" ht="15.75" customHeight="1">
      <c r="K543" s="1"/>
    </row>
    <row r="544" spans="11:11" ht="15.75" customHeight="1">
      <c r="K544" s="1"/>
    </row>
    <row r="545" spans="11:11" ht="15.75" customHeight="1">
      <c r="K545" s="1"/>
    </row>
    <row r="546" spans="11:11" ht="15.75" customHeight="1">
      <c r="K546" s="1"/>
    </row>
    <row r="547" spans="11:11" ht="15.75" customHeight="1">
      <c r="K547" s="1"/>
    </row>
    <row r="548" spans="11:11" ht="15.75" customHeight="1">
      <c r="K548" s="1"/>
    </row>
    <row r="549" spans="11:11" ht="15.75" customHeight="1">
      <c r="K549" s="1"/>
    </row>
    <row r="550" spans="11:11" ht="15.75" customHeight="1">
      <c r="K550" s="1"/>
    </row>
    <row r="551" spans="11:11" ht="15.75" customHeight="1">
      <c r="K551" s="1"/>
    </row>
    <row r="552" spans="11:11" ht="15.75" customHeight="1">
      <c r="K552" s="1"/>
    </row>
    <row r="553" spans="11:11" ht="15.75" customHeight="1">
      <c r="K553" s="1"/>
    </row>
    <row r="554" spans="11:11" ht="15.75" customHeight="1">
      <c r="K554" s="1"/>
    </row>
    <row r="555" spans="11:11" ht="15.75" customHeight="1">
      <c r="K555" s="1"/>
    </row>
    <row r="556" spans="11:11" ht="15.75" customHeight="1">
      <c r="K556" s="1"/>
    </row>
    <row r="557" spans="11:11" ht="15.75" customHeight="1">
      <c r="K557" s="1"/>
    </row>
    <row r="558" spans="11:11" ht="15.75" customHeight="1">
      <c r="K558" s="1"/>
    </row>
    <row r="559" spans="11:11" ht="15.75" customHeight="1">
      <c r="K559" s="1"/>
    </row>
    <row r="560" spans="11:11" ht="15.75" customHeight="1">
      <c r="K560" s="1"/>
    </row>
    <row r="561" spans="11:11" ht="15.75" customHeight="1">
      <c r="K561" s="1"/>
    </row>
    <row r="562" spans="11:11" ht="15.75" customHeight="1">
      <c r="K562" s="1"/>
    </row>
    <row r="563" spans="11:11" ht="15.75" customHeight="1">
      <c r="K563" s="1"/>
    </row>
    <row r="564" spans="11:11" ht="15.75" customHeight="1">
      <c r="K564" s="1"/>
    </row>
    <row r="565" spans="11:11" ht="15.75" customHeight="1">
      <c r="K565" s="1"/>
    </row>
    <row r="566" spans="11:11" ht="15.75" customHeight="1">
      <c r="K566" s="1"/>
    </row>
    <row r="567" spans="11:11" ht="15.75" customHeight="1">
      <c r="K567" s="1"/>
    </row>
    <row r="568" spans="11:11" ht="15.75" customHeight="1">
      <c r="K568" s="1"/>
    </row>
    <row r="569" spans="11:11" ht="15.75" customHeight="1">
      <c r="K569" s="1"/>
    </row>
    <row r="570" spans="11:11" ht="15.75" customHeight="1">
      <c r="K570" s="1"/>
    </row>
    <row r="571" spans="11:11" ht="15.75" customHeight="1">
      <c r="K571" s="1"/>
    </row>
    <row r="572" spans="11:11" ht="15.75" customHeight="1">
      <c r="K572" s="1"/>
    </row>
    <row r="573" spans="11:11" ht="15.75" customHeight="1">
      <c r="K573" s="1"/>
    </row>
    <row r="574" spans="11:11" ht="15.75" customHeight="1">
      <c r="K574" s="1"/>
    </row>
    <row r="575" spans="11:11" ht="15.75" customHeight="1">
      <c r="K575" s="1"/>
    </row>
    <row r="576" spans="11:11" ht="15.75" customHeight="1">
      <c r="K576" s="1"/>
    </row>
    <row r="577" spans="11:11" ht="15.75" customHeight="1">
      <c r="K577" s="1"/>
    </row>
    <row r="578" spans="11:11" ht="15.75" customHeight="1">
      <c r="K578" s="1"/>
    </row>
    <row r="579" spans="11:11" ht="15.75" customHeight="1">
      <c r="K579" s="1"/>
    </row>
    <row r="580" spans="11:11" ht="15.75" customHeight="1">
      <c r="K580" s="1"/>
    </row>
    <row r="581" spans="11:11" ht="15.75" customHeight="1">
      <c r="K581" s="1"/>
    </row>
    <row r="582" spans="11:11" ht="15.75" customHeight="1">
      <c r="K582" s="1"/>
    </row>
    <row r="583" spans="11:11" ht="15.75" customHeight="1">
      <c r="K583" s="1"/>
    </row>
    <row r="584" spans="11:11" ht="15.75" customHeight="1">
      <c r="K584" s="1"/>
    </row>
    <row r="585" spans="11:11" ht="15.75" customHeight="1">
      <c r="K585" s="1"/>
    </row>
    <row r="586" spans="11:11" ht="15.75" customHeight="1">
      <c r="K586" s="1"/>
    </row>
    <row r="587" spans="11:11" ht="15.75" customHeight="1">
      <c r="K587" s="1"/>
    </row>
    <row r="588" spans="11:11" ht="15.75" customHeight="1">
      <c r="K588" s="1"/>
    </row>
    <row r="589" spans="11:11" ht="15.75" customHeight="1">
      <c r="K589" s="1"/>
    </row>
    <row r="590" spans="11:11" ht="15.75" customHeight="1">
      <c r="K590" s="1"/>
    </row>
    <row r="591" spans="11:11" ht="15.75" customHeight="1">
      <c r="K591" s="1"/>
    </row>
    <row r="592" spans="11:11" ht="15.75" customHeight="1">
      <c r="K592" s="1"/>
    </row>
    <row r="593" spans="11:11" ht="15.75" customHeight="1">
      <c r="K593" s="1"/>
    </row>
    <row r="594" spans="11:11" ht="15.75" customHeight="1">
      <c r="K594" s="1"/>
    </row>
    <row r="595" spans="11:11" ht="15.75" customHeight="1">
      <c r="K595" s="1"/>
    </row>
    <row r="596" spans="11:11" ht="15.75" customHeight="1">
      <c r="K596" s="1"/>
    </row>
    <row r="597" spans="11:11" ht="15.75" customHeight="1">
      <c r="K597" s="1"/>
    </row>
    <row r="598" spans="11:11" ht="15.75" customHeight="1">
      <c r="K598" s="1"/>
    </row>
    <row r="599" spans="11:11" ht="15.75" customHeight="1">
      <c r="K599" s="1"/>
    </row>
    <row r="600" spans="11:11" ht="15.75" customHeight="1">
      <c r="K600" s="1"/>
    </row>
    <row r="601" spans="11:11" ht="15.75" customHeight="1">
      <c r="K601" s="1"/>
    </row>
    <row r="602" spans="11:11" ht="15.75" customHeight="1">
      <c r="K602" s="1"/>
    </row>
    <row r="603" spans="11:11" ht="15.75" customHeight="1">
      <c r="K603" s="1"/>
    </row>
    <row r="604" spans="11:11" ht="15.75" customHeight="1">
      <c r="K604" s="1"/>
    </row>
    <row r="605" spans="11:11" ht="15.75" customHeight="1">
      <c r="K605" s="1"/>
    </row>
    <row r="606" spans="11:11" ht="15.75" customHeight="1">
      <c r="K606" s="1"/>
    </row>
    <row r="607" spans="11:11" ht="15.75" customHeight="1">
      <c r="K607" s="1"/>
    </row>
    <row r="608" spans="11:11" ht="15.75" customHeight="1">
      <c r="K608" s="1"/>
    </row>
    <row r="609" spans="11:11" ht="15.75" customHeight="1">
      <c r="K609" s="1"/>
    </row>
    <row r="610" spans="11:11" ht="15.75" customHeight="1">
      <c r="K610" s="1"/>
    </row>
    <row r="611" spans="11:11" ht="15.75" customHeight="1">
      <c r="K611" s="1"/>
    </row>
    <row r="612" spans="11:11" ht="15.75" customHeight="1">
      <c r="K612" s="1"/>
    </row>
    <row r="613" spans="11:11" ht="15.75" customHeight="1">
      <c r="K613" s="1"/>
    </row>
    <row r="614" spans="11:11" ht="15.75" customHeight="1">
      <c r="K614" s="1"/>
    </row>
    <row r="615" spans="11:11" ht="15.75" customHeight="1">
      <c r="K615" s="1"/>
    </row>
    <row r="616" spans="11:11" ht="15.75" customHeight="1">
      <c r="K616" s="1"/>
    </row>
    <row r="617" spans="11:11" ht="15.75" customHeight="1">
      <c r="K617" s="1"/>
    </row>
    <row r="618" spans="11:11" ht="15.75" customHeight="1">
      <c r="K618" s="1"/>
    </row>
    <row r="619" spans="11:11" ht="15.75" customHeight="1">
      <c r="K619" s="1"/>
    </row>
    <row r="620" spans="11:11" ht="15.75" customHeight="1">
      <c r="K620" s="1"/>
    </row>
    <row r="621" spans="11:11" ht="15.75" customHeight="1">
      <c r="K621" s="1"/>
    </row>
    <row r="622" spans="11:11" ht="15.75" customHeight="1">
      <c r="K622" s="1"/>
    </row>
    <row r="623" spans="11:11" ht="15.75" customHeight="1">
      <c r="K623" s="1"/>
    </row>
    <row r="624" spans="11:11" ht="15.75" customHeight="1">
      <c r="K624" s="1"/>
    </row>
    <row r="625" spans="11:11" ht="15.75" customHeight="1">
      <c r="K625" s="1"/>
    </row>
    <row r="626" spans="11:11" ht="15.75" customHeight="1">
      <c r="K626" s="1"/>
    </row>
    <row r="627" spans="11:11" ht="15.75" customHeight="1">
      <c r="K627" s="1"/>
    </row>
    <row r="628" spans="11:11" ht="15.75" customHeight="1">
      <c r="K628" s="1"/>
    </row>
    <row r="629" spans="11:11" ht="15.75" customHeight="1">
      <c r="K629" s="1"/>
    </row>
    <row r="630" spans="11:11" ht="15.75" customHeight="1">
      <c r="K630" s="1"/>
    </row>
    <row r="631" spans="11:11" ht="15.75" customHeight="1">
      <c r="K631" s="1"/>
    </row>
    <row r="632" spans="11:11" ht="15.75" customHeight="1">
      <c r="K632" s="1"/>
    </row>
    <row r="633" spans="11:11" ht="15.75" customHeight="1">
      <c r="K633" s="1"/>
    </row>
    <row r="634" spans="11:11" ht="15.75" customHeight="1">
      <c r="K634" s="1"/>
    </row>
    <row r="635" spans="11:11" ht="15.75" customHeight="1">
      <c r="K635" s="1"/>
    </row>
    <row r="636" spans="11:11" ht="15.75" customHeight="1">
      <c r="K636" s="1"/>
    </row>
    <row r="637" spans="11:11" ht="15.75" customHeight="1">
      <c r="K637" s="1"/>
    </row>
    <row r="638" spans="11:11" ht="15.75" customHeight="1">
      <c r="K638" s="1"/>
    </row>
    <row r="639" spans="11:11" ht="15.75" customHeight="1">
      <c r="K639" s="1"/>
    </row>
    <row r="640" spans="11:11" ht="15.75" customHeight="1">
      <c r="K640" s="1"/>
    </row>
    <row r="641" spans="11:11" ht="15.75" customHeight="1">
      <c r="K641" s="1"/>
    </row>
    <row r="642" spans="11:11" ht="15.75" customHeight="1">
      <c r="K642" s="1"/>
    </row>
    <row r="643" spans="11:11" ht="15.75" customHeight="1">
      <c r="K643" s="1"/>
    </row>
    <row r="644" spans="11:11" ht="15.75" customHeight="1">
      <c r="K644" s="1"/>
    </row>
    <row r="645" spans="11:11" ht="15.75" customHeight="1">
      <c r="K645" s="1"/>
    </row>
    <row r="646" spans="11:11" ht="15.75" customHeight="1">
      <c r="K646" s="1"/>
    </row>
    <row r="647" spans="11:11" ht="15.75" customHeight="1">
      <c r="K647" s="1"/>
    </row>
    <row r="648" spans="11:11" ht="15.75" customHeight="1">
      <c r="K648" s="1"/>
    </row>
    <row r="649" spans="11:11" ht="15.75" customHeight="1">
      <c r="K649" s="1"/>
    </row>
    <row r="650" spans="11:11" ht="15.75" customHeight="1">
      <c r="K650" s="1"/>
    </row>
    <row r="651" spans="11:11" ht="15.75" customHeight="1">
      <c r="K651" s="1"/>
    </row>
    <row r="652" spans="11:11" ht="15.75" customHeight="1">
      <c r="K652" s="1"/>
    </row>
    <row r="653" spans="11:11" ht="15.75" customHeight="1">
      <c r="K653" s="1"/>
    </row>
    <row r="654" spans="11:11" ht="15.75" customHeight="1">
      <c r="K654" s="1"/>
    </row>
    <row r="655" spans="11:11" ht="15.75" customHeight="1">
      <c r="K655" s="1"/>
    </row>
    <row r="656" spans="11:11" ht="15.75" customHeight="1">
      <c r="K656" s="1"/>
    </row>
    <row r="657" spans="11:11" ht="15.75" customHeight="1">
      <c r="K657" s="1"/>
    </row>
    <row r="658" spans="11:11" ht="15.75" customHeight="1">
      <c r="K658" s="1"/>
    </row>
    <row r="659" spans="11:11" ht="15.75" customHeight="1">
      <c r="K659" s="1"/>
    </row>
    <row r="660" spans="11:11" ht="15.75" customHeight="1">
      <c r="K660" s="1"/>
    </row>
    <row r="661" spans="11:11" ht="15.75" customHeight="1">
      <c r="K661" s="1"/>
    </row>
    <row r="662" spans="11:11" ht="15.75" customHeight="1">
      <c r="K662" s="1"/>
    </row>
    <row r="663" spans="11:11" ht="15.75" customHeight="1">
      <c r="K663" s="1"/>
    </row>
    <row r="664" spans="11:11" ht="15.75" customHeight="1">
      <c r="K664" s="1"/>
    </row>
    <row r="665" spans="11:11" ht="15.75" customHeight="1">
      <c r="K665" s="1"/>
    </row>
    <row r="666" spans="11:11" ht="15.75" customHeight="1">
      <c r="K666" s="1"/>
    </row>
    <row r="667" spans="11:11" ht="15.75" customHeight="1">
      <c r="K667" s="1"/>
    </row>
    <row r="668" spans="11:11" ht="15.75" customHeight="1">
      <c r="K668" s="1"/>
    </row>
    <row r="669" spans="11:11" ht="15.75" customHeight="1">
      <c r="K669" s="1"/>
    </row>
    <row r="670" spans="11:11" ht="15.75" customHeight="1">
      <c r="K670" s="1"/>
    </row>
    <row r="671" spans="11:11" ht="15.75" customHeight="1">
      <c r="K671" s="1"/>
    </row>
    <row r="672" spans="11:11" ht="15.75" customHeight="1">
      <c r="K672" s="1"/>
    </row>
    <row r="673" spans="11:11" ht="15.75" customHeight="1">
      <c r="K673" s="1"/>
    </row>
    <row r="674" spans="11:11" ht="15.75" customHeight="1">
      <c r="K674" s="1"/>
    </row>
    <row r="675" spans="11:11" ht="15.75" customHeight="1">
      <c r="K675" s="1"/>
    </row>
    <row r="676" spans="11:11" ht="15.75" customHeight="1">
      <c r="K676" s="1"/>
    </row>
    <row r="677" spans="11:11" ht="15.75" customHeight="1">
      <c r="K677" s="1"/>
    </row>
    <row r="678" spans="11:11" ht="15.75" customHeight="1">
      <c r="K678" s="1"/>
    </row>
    <row r="679" spans="11:11" ht="15.75" customHeight="1">
      <c r="K679" s="1"/>
    </row>
    <row r="680" spans="11:11" ht="15.75" customHeight="1">
      <c r="K680" s="1"/>
    </row>
    <row r="681" spans="11:11" ht="15.75" customHeight="1">
      <c r="K681" s="1"/>
    </row>
    <row r="682" spans="11:11" ht="15.75" customHeight="1">
      <c r="K682" s="1"/>
    </row>
    <row r="683" spans="11:11" ht="15.75" customHeight="1">
      <c r="K683" s="1"/>
    </row>
    <row r="684" spans="11:11" ht="15.75" customHeight="1">
      <c r="K684" s="1"/>
    </row>
    <row r="685" spans="11:11" ht="15.75" customHeight="1">
      <c r="K685" s="1"/>
    </row>
    <row r="686" spans="11:11" ht="15.75" customHeight="1">
      <c r="K686" s="1"/>
    </row>
    <row r="687" spans="11:11" ht="15.75" customHeight="1">
      <c r="K687" s="1"/>
    </row>
    <row r="688" spans="11:11" ht="15.75" customHeight="1">
      <c r="K688" s="1"/>
    </row>
    <row r="689" spans="11:11" ht="15.75" customHeight="1">
      <c r="K689" s="1"/>
    </row>
    <row r="690" spans="11:11" ht="15.75" customHeight="1">
      <c r="K690" s="1"/>
    </row>
    <row r="691" spans="11:11" ht="15.75" customHeight="1">
      <c r="K691" s="1"/>
    </row>
    <row r="692" spans="11:11" ht="15.75" customHeight="1">
      <c r="K692" s="1"/>
    </row>
    <row r="693" spans="11:11" ht="15.75" customHeight="1">
      <c r="K693" s="1"/>
    </row>
    <row r="694" spans="11:11" ht="15.75" customHeight="1">
      <c r="K694" s="1"/>
    </row>
    <row r="695" spans="11:11" ht="15.75" customHeight="1">
      <c r="K695" s="1"/>
    </row>
    <row r="696" spans="11:11" ht="15.75" customHeight="1">
      <c r="K696" s="1"/>
    </row>
    <row r="697" spans="11:11" ht="15.75" customHeight="1">
      <c r="K697" s="1"/>
    </row>
    <row r="698" spans="11:11" ht="15.75" customHeight="1">
      <c r="K698" s="1"/>
    </row>
    <row r="699" spans="11:11" ht="15.75" customHeight="1">
      <c r="K699" s="1"/>
    </row>
    <row r="700" spans="11:11" ht="15.75" customHeight="1">
      <c r="K700" s="1"/>
    </row>
    <row r="701" spans="11:11" ht="15.75" customHeight="1">
      <c r="K701" s="1"/>
    </row>
    <row r="702" spans="11:11" ht="15.75" customHeight="1">
      <c r="K702" s="1"/>
    </row>
    <row r="703" spans="11:11" ht="15.75" customHeight="1">
      <c r="K703" s="1"/>
    </row>
    <row r="704" spans="11:11" ht="15.75" customHeight="1">
      <c r="K704" s="1"/>
    </row>
    <row r="705" spans="11:11" ht="15.75" customHeight="1">
      <c r="K705" s="1"/>
    </row>
    <row r="706" spans="11:11" ht="15.75" customHeight="1">
      <c r="K706" s="1"/>
    </row>
    <row r="707" spans="11:11" ht="15.75" customHeight="1">
      <c r="K707" s="1"/>
    </row>
    <row r="708" spans="11:11" ht="15.75" customHeight="1">
      <c r="K708" s="1"/>
    </row>
    <row r="709" spans="11:11" ht="15.75" customHeight="1">
      <c r="K709" s="1"/>
    </row>
    <row r="710" spans="11:11" ht="15.75" customHeight="1">
      <c r="K710" s="1"/>
    </row>
    <row r="711" spans="11:11" ht="15.75" customHeight="1">
      <c r="K711" s="1"/>
    </row>
    <row r="712" spans="11:11" ht="15.75" customHeight="1">
      <c r="K712" s="1"/>
    </row>
    <row r="713" spans="11:11" ht="15.75" customHeight="1">
      <c r="K713" s="1"/>
    </row>
    <row r="714" spans="11:11" ht="15.75" customHeight="1">
      <c r="K714" s="1"/>
    </row>
    <row r="715" spans="11:11" ht="15.75" customHeight="1">
      <c r="K715" s="1"/>
    </row>
    <row r="716" spans="11:11" ht="15.75" customHeight="1">
      <c r="K716" s="1"/>
    </row>
    <row r="717" spans="11:11" ht="15.75" customHeight="1">
      <c r="K717" s="1"/>
    </row>
    <row r="718" spans="11:11" ht="15.75" customHeight="1">
      <c r="K718" s="1"/>
    </row>
    <row r="719" spans="11:11" ht="15.75" customHeight="1">
      <c r="K719" s="1"/>
    </row>
    <row r="720" spans="11:11" ht="15.75" customHeight="1">
      <c r="K720" s="1"/>
    </row>
    <row r="721" spans="11:11" ht="15.75" customHeight="1">
      <c r="K721" s="1"/>
    </row>
    <row r="722" spans="11:11" ht="15.75" customHeight="1">
      <c r="K722" s="1"/>
    </row>
    <row r="723" spans="11:11" ht="15.75" customHeight="1">
      <c r="K723" s="1"/>
    </row>
    <row r="724" spans="11:11" ht="15.75" customHeight="1">
      <c r="K724" s="1"/>
    </row>
    <row r="725" spans="11:11" ht="15.75" customHeight="1">
      <c r="K725" s="1"/>
    </row>
    <row r="726" spans="11:11" ht="15.75" customHeight="1">
      <c r="K726" s="1"/>
    </row>
    <row r="727" spans="11:11" ht="15.75" customHeight="1">
      <c r="K727" s="1"/>
    </row>
    <row r="728" spans="11:11" ht="15.75" customHeight="1">
      <c r="K728" s="1"/>
    </row>
    <row r="729" spans="11:11" ht="15.75" customHeight="1">
      <c r="K729" s="1"/>
    </row>
    <row r="730" spans="11:11" ht="15.75" customHeight="1">
      <c r="K730" s="1"/>
    </row>
    <row r="731" spans="11:11" ht="15.75" customHeight="1">
      <c r="K731" s="1"/>
    </row>
    <row r="732" spans="11:11" ht="15.75" customHeight="1">
      <c r="K732" s="1"/>
    </row>
    <row r="733" spans="11:11" ht="15.75" customHeight="1">
      <c r="K733" s="1"/>
    </row>
    <row r="734" spans="11:11" ht="15.75" customHeight="1">
      <c r="K734" s="1"/>
    </row>
    <row r="735" spans="11:11" ht="15.75" customHeight="1">
      <c r="K735" s="1"/>
    </row>
    <row r="736" spans="11:11" ht="15.75" customHeight="1">
      <c r="K736" s="1"/>
    </row>
    <row r="737" spans="11:11" ht="15.75" customHeight="1">
      <c r="K737" s="1"/>
    </row>
    <row r="738" spans="11:11" ht="15.75" customHeight="1">
      <c r="K738" s="1"/>
    </row>
    <row r="739" spans="11:11" ht="15.75" customHeight="1">
      <c r="K739" s="1"/>
    </row>
    <row r="740" spans="11:11" ht="15.75" customHeight="1">
      <c r="K740" s="1"/>
    </row>
    <row r="741" spans="11:11" ht="15.75" customHeight="1">
      <c r="K741" s="1"/>
    </row>
    <row r="742" spans="11:11" ht="15.75" customHeight="1">
      <c r="K742" s="1"/>
    </row>
    <row r="743" spans="11:11" ht="15.75" customHeight="1">
      <c r="K743" s="1"/>
    </row>
    <row r="744" spans="11:11" ht="15.75" customHeight="1">
      <c r="K744" s="1"/>
    </row>
    <row r="745" spans="11:11" ht="15.75" customHeight="1">
      <c r="K745" s="1"/>
    </row>
    <row r="746" spans="11:11" ht="15.75" customHeight="1">
      <c r="K746" s="1"/>
    </row>
    <row r="747" spans="11:11" ht="15.75" customHeight="1">
      <c r="K747" s="1"/>
    </row>
    <row r="748" spans="11:11" ht="15.75" customHeight="1">
      <c r="K748" s="1"/>
    </row>
    <row r="749" spans="11:11" ht="15.75" customHeight="1">
      <c r="K749" s="1"/>
    </row>
    <row r="750" spans="11:11" ht="15.75" customHeight="1">
      <c r="K750" s="1"/>
    </row>
    <row r="751" spans="11:11" ht="15.75" customHeight="1">
      <c r="K751" s="1"/>
    </row>
    <row r="752" spans="11:11" ht="15.75" customHeight="1">
      <c r="K752" s="1"/>
    </row>
    <row r="753" spans="11:11" ht="15.75" customHeight="1">
      <c r="K753" s="1"/>
    </row>
    <row r="754" spans="11:11" ht="15.75" customHeight="1">
      <c r="K754" s="1"/>
    </row>
    <row r="755" spans="11:11" ht="15.75" customHeight="1">
      <c r="K755" s="1"/>
    </row>
    <row r="756" spans="11:11" ht="15.75" customHeight="1">
      <c r="K756" s="1"/>
    </row>
    <row r="757" spans="11:11" ht="15.75" customHeight="1">
      <c r="K757" s="1"/>
    </row>
    <row r="758" spans="11:11" ht="15.75" customHeight="1">
      <c r="K758" s="1"/>
    </row>
    <row r="759" spans="11:11" ht="15.75" customHeight="1">
      <c r="K759" s="1"/>
    </row>
    <row r="760" spans="11:11" ht="15.75" customHeight="1">
      <c r="K760" s="1"/>
    </row>
    <row r="761" spans="11:11" ht="15.75" customHeight="1">
      <c r="K761" s="1"/>
    </row>
    <row r="762" spans="11:11" ht="15.75" customHeight="1">
      <c r="K762" s="1"/>
    </row>
    <row r="763" spans="11:11" ht="15.75" customHeight="1">
      <c r="K763" s="1"/>
    </row>
    <row r="764" spans="11:11" ht="15.75" customHeight="1">
      <c r="K764" s="1"/>
    </row>
    <row r="765" spans="11:11" ht="15.75" customHeight="1">
      <c r="K765" s="1"/>
    </row>
    <row r="766" spans="11:11" ht="15.75" customHeight="1">
      <c r="K766" s="1"/>
    </row>
    <row r="767" spans="11:11" ht="15.75" customHeight="1">
      <c r="K767" s="1"/>
    </row>
    <row r="768" spans="11:11" ht="15.75" customHeight="1">
      <c r="K768" s="1"/>
    </row>
    <row r="769" spans="11:11" ht="15.75" customHeight="1">
      <c r="K769" s="1"/>
    </row>
    <row r="770" spans="11:11" ht="15.75" customHeight="1">
      <c r="K770" s="1"/>
    </row>
    <row r="771" spans="11:11" ht="15.75" customHeight="1">
      <c r="K771" s="1"/>
    </row>
    <row r="772" spans="11:11" ht="15.75" customHeight="1">
      <c r="K772" s="1"/>
    </row>
    <row r="773" spans="11:11" ht="15.75" customHeight="1">
      <c r="K773" s="1"/>
    </row>
    <row r="774" spans="11:11" ht="15.75" customHeight="1">
      <c r="K774" s="1"/>
    </row>
    <row r="775" spans="11:11" ht="15.75" customHeight="1">
      <c r="K775" s="1"/>
    </row>
    <row r="776" spans="11:11" ht="15.75" customHeight="1">
      <c r="K776" s="1"/>
    </row>
    <row r="777" spans="11:11" ht="15.75" customHeight="1">
      <c r="K777" s="1"/>
    </row>
    <row r="778" spans="11:11" ht="15.75" customHeight="1">
      <c r="K778" s="1"/>
    </row>
    <row r="779" spans="11:11" ht="15.75" customHeight="1">
      <c r="K779" s="1"/>
    </row>
    <row r="780" spans="11:11" ht="15.75" customHeight="1">
      <c r="K780" s="1"/>
    </row>
    <row r="781" spans="11:11" ht="15.75" customHeight="1">
      <c r="K781" s="1"/>
    </row>
    <row r="782" spans="11:11" ht="15.75" customHeight="1">
      <c r="K782" s="1"/>
    </row>
    <row r="783" spans="11:11" ht="15.75" customHeight="1">
      <c r="K783" s="1"/>
    </row>
    <row r="784" spans="11:11" ht="15.75" customHeight="1">
      <c r="K784" s="1"/>
    </row>
    <row r="785" spans="11:11" ht="15.75" customHeight="1">
      <c r="K785" s="1"/>
    </row>
    <row r="786" spans="11:11" ht="15.75" customHeight="1">
      <c r="K786" s="1"/>
    </row>
    <row r="787" spans="11:11" ht="15.75" customHeight="1">
      <c r="K787" s="1"/>
    </row>
    <row r="788" spans="11:11" ht="15.75" customHeight="1">
      <c r="K788" s="1"/>
    </row>
    <row r="789" spans="11:11" ht="15.75" customHeight="1">
      <c r="K789" s="1"/>
    </row>
    <row r="790" spans="11:11" ht="15.75" customHeight="1">
      <c r="K790" s="1"/>
    </row>
    <row r="791" spans="11:11" ht="15.75" customHeight="1">
      <c r="K791" s="1"/>
    </row>
    <row r="792" spans="11:11" ht="15.75" customHeight="1">
      <c r="K792" s="1"/>
    </row>
    <row r="793" spans="11:11" ht="15.75" customHeight="1">
      <c r="K793" s="1"/>
    </row>
    <row r="794" spans="11:11" ht="15.75" customHeight="1">
      <c r="K794" s="1"/>
    </row>
    <row r="795" spans="11:11" ht="15.75" customHeight="1">
      <c r="K795" s="1"/>
    </row>
    <row r="796" spans="11:11" ht="15.75" customHeight="1">
      <c r="K796" s="1"/>
    </row>
    <row r="797" spans="11:11" ht="15.75" customHeight="1">
      <c r="K797" s="1"/>
    </row>
    <row r="798" spans="11:11" ht="15.75" customHeight="1">
      <c r="K798" s="1"/>
    </row>
    <row r="799" spans="11:11" ht="15.75" customHeight="1">
      <c r="K799" s="1"/>
    </row>
    <row r="800" spans="11:11" ht="15.75" customHeight="1">
      <c r="K800" s="1"/>
    </row>
    <row r="801" spans="11:11" ht="15.75" customHeight="1">
      <c r="K801" s="1"/>
    </row>
    <row r="802" spans="11:11" ht="15.75" customHeight="1">
      <c r="K802" s="1"/>
    </row>
    <row r="803" spans="11:11" ht="15.75" customHeight="1">
      <c r="K803" s="1"/>
    </row>
    <row r="804" spans="11:11" ht="15.75" customHeight="1">
      <c r="K804" s="1"/>
    </row>
    <row r="805" spans="11:11" ht="15.75" customHeight="1">
      <c r="K805" s="1"/>
    </row>
    <row r="806" spans="11:11" ht="15.75" customHeight="1">
      <c r="K806" s="1"/>
    </row>
    <row r="807" spans="11:11" ht="15.75" customHeight="1">
      <c r="K807" s="1"/>
    </row>
    <row r="808" spans="11:11" ht="15.75" customHeight="1">
      <c r="K808" s="1"/>
    </row>
    <row r="809" spans="11:11" ht="15.75" customHeight="1">
      <c r="K809" s="1"/>
    </row>
    <row r="810" spans="11:11" ht="15.75" customHeight="1">
      <c r="K810" s="1"/>
    </row>
    <row r="811" spans="11:11" ht="15.75" customHeight="1">
      <c r="K811" s="1"/>
    </row>
    <row r="812" spans="11:11" ht="15.75" customHeight="1">
      <c r="K812" s="1"/>
    </row>
    <row r="813" spans="11:11" ht="15.75" customHeight="1">
      <c r="K813" s="1"/>
    </row>
    <row r="814" spans="11:11" ht="15.75" customHeight="1">
      <c r="K814" s="1"/>
    </row>
    <row r="815" spans="11:11" ht="15.75" customHeight="1">
      <c r="K815" s="1"/>
    </row>
    <row r="816" spans="11:11" ht="15.75" customHeight="1">
      <c r="K816" s="1"/>
    </row>
    <row r="817" spans="11:11" ht="15.75" customHeight="1">
      <c r="K817" s="1"/>
    </row>
    <row r="818" spans="11:11" ht="15.75" customHeight="1">
      <c r="K818" s="1"/>
    </row>
    <row r="819" spans="11:11" ht="15.75" customHeight="1">
      <c r="K819" s="1"/>
    </row>
    <row r="820" spans="11:11" ht="15.75" customHeight="1">
      <c r="K820" s="1"/>
    </row>
    <row r="821" spans="11:11" ht="15.75" customHeight="1">
      <c r="K821" s="1"/>
    </row>
    <row r="822" spans="11:11" ht="15.75" customHeight="1">
      <c r="K822" s="1"/>
    </row>
    <row r="823" spans="11:11" ht="15.75" customHeight="1">
      <c r="K823" s="1"/>
    </row>
    <row r="824" spans="11:11" ht="15.75" customHeight="1">
      <c r="K824" s="1"/>
    </row>
    <row r="825" spans="11:11" ht="15.75" customHeight="1">
      <c r="K825" s="1"/>
    </row>
    <row r="826" spans="11:11" ht="15.75" customHeight="1">
      <c r="K826" s="1"/>
    </row>
    <row r="827" spans="11:11" ht="15.75" customHeight="1">
      <c r="K827" s="1"/>
    </row>
    <row r="828" spans="11:11" ht="15.75" customHeight="1">
      <c r="K828" s="1"/>
    </row>
    <row r="829" spans="11:11" ht="15.75" customHeight="1">
      <c r="K829" s="1"/>
    </row>
    <row r="830" spans="11:11" ht="15.75" customHeight="1">
      <c r="K830" s="1"/>
    </row>
    <row r="831" spans="11:11" ht="15.75" customHeight="1">
      <c r="K831" s="1"/>
    </row>
    <row r="832" spans="11:11" ht="15.75" customHeight="1">
      <c r="K832" s="1"/>
    </row>
    <row r="833" spans="11:11" ht="15.75" customHeight="1">
      <c r="K833" s="1"/>
    </row>
    <row r="834" spans="11:11" ht="15.75" customHeight="1">
      <c r="K834" s="1"/>
    </row>
    <row r="835" spans="11:11" ht="15.75" customHeight="1">
      <c r="K835" s="1"/>
    </row>
    <row r="836" spans="11:11" ht="15.75" customHeight="1">
      <c r="K836" s="1"/>
    </row>
    <row r="837" spans="11:11" ht="15.75" customHeight="1">
      <c r="K837" s="1"/>
    </row>
    <row r="838" spans="11:11" ht="15.75" customHeight="1">
      <c r="K838" s="1"/>
    </row>
    <row r="839" spans="11:11" ht="15.75" customHeight="1">
      <c r="K839" s="1"/>
    </row>
    <row r="840" spans="11:11" ht="15.75" customHeight="1">
      <c r="K840" s="1"/>
    </row>
    <row r="841" spans="11:11" ht="15.75" customHeight="1">
      <c r="K841" s="1"/>
    </row>
    <row r="842" spans="11:11" ht="15.75" customHeight="1">
      <c r="K842" s="1"/>
    </row>
    <row r="843" spans="11:11" ht="15.75" customHeight="1">
      <c r="K843" s="1"/>
    </row>
    <row r="844" spans="11:11" ht="15.75" customHeight="1">
      <c r="K844" s="1"/>
    </row>
    <row r="845" spans="11:11" ht="15.75" customHeight="1">
      <c r="K845" s="1"/>
    </row>
    <row r="846" spans="11:11" ht="15.75" customHeight="1">
      <c r="K846" s="1"/>
    </row>
    <row r="847" spans="11:11" ht="15.75" customHeight="1">
      <c r="K847" s="1"/>
    </row>
    <row r="848" spans="11:11" ht="15.75" customHeight="1">
      <c r="K848" s="1"/>
    </row>
    <row r="849" spans="11:11" ht="15.75" customHeight="1">
      <c r="K849" s="1"/>
    </row>
    <row r="850" spans="11:11" ht="15.75" customHeight="1">
      <c r="K850" s="1"/>
    </row>
    <row r="851" spans="11:11" ht="15.75" customHeight="1">
      <c r="K851" s="1"/>
    </row>
    <row r="852" spans="11:11" ht="15.75" customHeight="1">
      <c r="K852" s="1"/>
    </row>
    <row r="853" spans="11:11" ht="15.75" customHeight="1">
      <c r="K853" s="1"/>
    </row>
    <row r="854" spans="11:11" ht="15.75" customHeight="1">
      <c r="K854" s="1"/>
    </row>
    <row r="855" spans="11:11" ht="15.75" customHeight="1">
      <c r="K855" s="1"/>
    </row>
    <row r="856" spans="11:11" ht="15.75" customHeight="1">
      <c r="K856" s="1"/>
    </row>
    <row r="857" spans="11:11" ht="15.75" customHeight="1">
      <c r="K857" s="1"/>
    </row>
    <row r="858" spans="11:11" ht="15.75" customHeight="1">
      <c r="K858" s="1"/>
    </row>
    <row r="859" spans="11:11" ht="15.75" customHeight="1">
      <c r="K859" s="1"/>
    </row>
    <row r="860" spans="11:11" ht="15.75" customHeight="1">
      <c r="K860" s="1"/>
    </row>
    <row r="861" spans="11:11" ht="15.75" customHeight="1">
      <c r="K861" s="1"/>
    </row>
    <row r="862" spans="11:11" ht="15.75" customHeight="1">
      <c r="K862" s="1"/>
    </row>
    <row r="863" spans="11:11" ht="15.75" customHeight="1">
      <c r="K863" s="1"/>
    </row>
    <row r="864" spans="11:11" ht="15.75" customHeight="1">
      <c r="K864" s="1"/>
    </row>
    <row r="865" spans="11:11" ht="15.75" customHeight="1">
      <c r="K865" s="1"/>
    </row>
    <row r="866" spans="11:11" ht="15.75" customHeight="1">
      <c r="K866" s="1"/>
    </row>
    <row r="867" spans="11:11" ht="15.75" customHeight="1">
      <c r="K867" s="1"/>
    </row>
    <row r="868" spans="11:11" ht="15.75" customHeight="1">
      <c r="K868" s="1"/>
    </row>
    <row r="869" spans="11:11" ht="15.75" customHeight="1">
      <c r="K869" s="1"/>
    </row>
    <row r="870" spans="11:11" ht="15.75" customHeight="1">
      <c r="K870" s="1"/>
    </row>
    <row r="871" spans="11:11" ht="15.75" customHeight="1">
      <c r="K871" s="1"/>
    </row>
    <row r="872" spans="11:11" ht="15.75" customHeight="1">
      <c r="K872" s="1"/>
    </row>
    <row r="873" spans="11:11" ht="15.75" customHeight="1">
      <c r="K873" s="1"/>
    </row>
    <row r="874" spans="11:11" ht="15.75" customHeight="1">
      <c r="K874" s="1"/>
    </row>
    <row r="875" spans="11:11" ht="15.75" customHeight="1">
      <c r="K875" s="1"/>
    </row>
    <row r="876" spans="11:11" ht="15.75" customHeight="1">
      <c r="K876" s="1"/>
    </row>
    <row r="877" spans="11:11" ht="15.75" customHeight="1">
      <c r="K877" s="1"/>
    </row>
    <row r="878" spans="11:11" ht="15.75" customHeight="1">
      <c r="K878" s="1"/>
    </row>
    <row r="879" spans="11:11" ht="15.75" customHeight="1">
      <c r="K879" s="1"/>
    </row>
    <row r="880" spans="11:11" ht="15.75" customHeight="1">
      <c r="K880" s="1"/>
    </row>
    <row r="881" spans="11:11" ht="15.75" customHeight="1">
      <c r="K881" s="1"/>
    </row>
    <row r="882" spans="11:11" ht="15.75" customHeight="1">
      <c r="K882" s="1"/>
    </row>
    <row r="883" spans="11:11" ht="15.75" customHeight="1">
      <c r="K883" s="1"/>
    </row>
    <row r="884" spans="11:11" ht="15.75" customHeight="1">
      <c r="K884" s="1"/>
    </row>
    <row r="885" spans="11:11" ht="15.75" customHeight="1">
      <c r="K885" s="1"/>
    </row>
    <row r="886" spans="11:11" ht="15.75" customHeight="1">
      <c r="K886" s="1"/>
    </row>
    <row r="887" spans="11:11" ht="15.75" customHeight="1">
      <c r="K887" s="1"/>
    </row>
    <row r="888" spans="11:11" ht="15.75" customHeight="1">
      <c r="K888" s="1"/>
    </row>
    <row r="889" spans="11:11" ht="15.75" customHeight="1">
      <c r="K889" s="1"/>
    </row>
    <row r="890" spans="11:11" ht="15.75" customHeight="1">
      <c r="K890" s="1"/>
    </row>
    <row r="891" spans="11:11" ht="15.75" customHeight="1">
      <c r="K891" s="1"/>
    </row>
    <row r="892" spans="11:11" ht="15.75" customHeight="1">
      <c r="K892" s="1"/>
    </row>
    <row r="893" spans="11:11" ht="15.75" customHeight="1">
      <c r="K893" s="1"/>
    </row>
    <row r="894" spans="11:11" ht="15.75" customHeight="1">
      <c r="K894" s="1"/>
    </row>
    <row r="895" spans="11:11" ht="15.75" customHeight="1">
      <c r="K895" s="1"/>
    </row>
    <row r="896" spans="11:11" ht="15.75" customHeight="1">
      <c r="K896" s="1"/>
    </row>
    <row r="897" spans="11:11" ht="15.75" customHeight="1">
      <c r="K897" s="1"/>
    </row>
    <row r="898" spans="11:11" ht="15.75" customHeight="1">
      <c r="K898" s="1"/>
    </row>
    <row r="899" spans="11:11" ht="15.75" customHeight="1">
      <c r="K899" s="1"/>
    </row>
    <row r="900" spans="11:11" ht="15.75" customHeight="1">
      <c r="K900" s="1"/>
    </row>
    <row r="901" spans="11:11" ht="15.75" customHeight="1">
      <c r="K901" s="1"/>
    </row>
    <row r="902" spans="11:11" ht="15.75" customHeight="1">
      <c r="K902" s="1"/>
    </row>
    <row r="903" spans="11:11" ht="15.75" customHeight="1">
      <c r="K903" s="1"/>
    </row>
    <row r="904" spans="11:11" ht="15.75" customHeight="1">
      <c r="K904" s="1"/>
    </row>
    <row r="905" spans="11:11" ht="15.75" customHeight="1">
      <c r="K905" s="1"/>
    </row>
    <row r="906" spans="11:11" ht="15.75" customHeight="1">
      <c r="K906" s="1"/>
    </row>
    <row r="907" spans="11:11" ht="15.75" customHeight="1">
      <c r="K907" s="1"/>
    </row>
    <row r="908" spans="11:11" ht="15.75" customHeight="1">
      <c r="K908" s="1"/>
    </row>
    <row r="909" spans="11:11" ht="15.75" customHeight="1">
      <c r="K909" s="1"/>
    </row>
    <row r="910" spans="11:11" ht="15.75" customHeight="1">
      <c r="K910" s="1"/>
    </row>
    <row r="911" spans="11:11" ht="15.75" customHeight="1">
      <c r="K911" s="1"/>
    </row>
    <row r="912" spans="11:11" ht="15.75" customHeight="1">
      <c r="K912" s="1"/>
    </row>
    <row r="913" spans="11:11" ht="15.75" customHeight="1">
      <c r="K913" s="1"/>
    </row>
    <row r="914" spans="11:11" ht="15.75" customHeight="1">
      <c r="K914" s="1"/>
    </row>
    <row r="915" spans="11:11" ht="15.75" customHeight="1">
      <c r="K915" s="1"/>
    </row>
    <row r="916" spans="11:11" ht="15.75" customHeight="1">
      <c r="K916" s="1"/>
    </row>
    <row r="917" spans="11:11" ht="15.75" customHeight="1">
      <c r="K917" s="1"/>
    </row>
    <row r="918" spans="11:11" ht="15.75" customHeight="1">
      <c r="K918" s="1"/>
    </row>
    <row r="919" spans="11:11" ht="15.75" customHeight="1">
      <c r="K919" s="1"/>
    </row>
    <row r="920" spans="11:11" ht="15.75" customHeight="1">
      <c r="K920" s="1"/>
    </row>
    <row r="921" spans="11:11" ht="15.75" customHeight="1">
      <c r="K921" s="1"/>
    </row>
    <row r="922" spans="11:11" ht="15.75" customHeight="1">
      <c r="K922" s="1"/>
    </row>
    <row r="923" spans="11:11" ht="15.75" customHeight="1">
      <c r="K923" s="1"/>
    </row>
    <row r="924" spans="11:11" ht="15.75" customHeight="1">
      <c r="K924" s="1"/>
    </row>
    <row r="925" spans="11:11" ht="15.75" customHeight="1">
      <c r="K925" s="1"/>
    </row>
    <row r="926" spans="11:11" ht="15.75" customHeight="1">
      <c r="K926" s="1"/>
    </row>
    <row r="927" spans="11:11" ht="15.75" customHeight="1">
      <c r="K927" s="1"/>
    </row>
    <row r="928" spans="11:11" ht="15.75" customHeight="1">
      <c r="K928" s="1"/>
    </row>
    <row r="929" spans="11:11" ht="15.75" customHeight="1">
      <c r="K929" s="1"/>
    </row>
    <row r="930" spans="11:11" ht="15.75" customHeight="1">
      <c r="K930" s="1"/>
    </row>
    <row r="931" spans="11:11" ht="15.75" customHeight="1">
      <c r="K931" s="1"/>
    </row>
    <row r="932" spans="11:11" ht="15.75" customHeight="1">
      <c r="K932" s="1"/>
    </row>
    <row r="933" spans="11:11" ht="15.75" customHeight="1">
      <c r="K933" s="1"/>
    </row>
    <row r="934" spans="11:11" ht="15.75" customHeight="1">
      <c r="K934" s="1"/>
    </row>
    <row r="935" spans="11:11" ht="15.75" customHeight="1">
      <c r="K935" s="1"/>
    </row>
    <row r="936" spans="11:11" ht="15.75" customHeight="1">
      <c r="K936" s="1"/>
    </row>
    <row r="937" spans="11:11" ht="15.75" customHeight="1">
      <c r="K937" s="1"/>
    </row>
    <row r="938" spans="11:11" ht="15.75" customHeight="1">
      <c r="K938" s="1"/>
    </row>
    <row r="939" spans="11:11" ht="15.75" customHeight="1">
      <c r="K939" s="1"/>
    </row>
    <row r="940" spans="11:11" ht="15.75" customHeight="1">
      <c r="K940" s="1"/>
    </row>
    <row r="941" spans="11:11" ht="15.75" customHeight="1">
      <c r="K941" s="1"/>
    </row>
    <row r="942" spans="11:11" ht="15.75" customHeight="1">
      <c r="K942" s="1"/>
    </row>
    <row r="943" spans="11:11" ht="15.75" customHeight="1">
      <c r="K943" s="1"/>
    </row>
    <row r="944" spans="11:11" ht="15.75" customHeight="1">
      <c r="K944" s="1"/>
    </row>
    <row r="945" spans="11:11" ht="15.75" customHeight="1">
      <c r="K945" s="1"/>
    </row>
    <row r="946" spans="11:11" ht="15.75" customHeight="1">
      <c r="K946" s="1"/>
    </row>
    <row r="947" spans="11:11" ht="15.75" customHeight="1">
      <c r="K947" s="1"/>
    </row>
    <row r="948" spans="11:11" ht="15.75" customHeight="1">
      <c r="K948" s="1"/>
    </row>
    <row r="949" spans="11:11" ht="15.75" customHeight="1">
      <c r="K949" s="1"/>
    </row>
    <row r="950" spans="11:11" ht="15.75" customHeight="1">
      <c r="K950" s="1"/>
    </row>
    <row r="951" spans="11:11" ht="15.75" customHeight="1">
      <c r="K951" s="1"/>
    </row>
    <row r="952" spans="11:11" ht="15.75" customHeight="1">
      <c r="K952" s="1"/>
    </row>
    <row r="953" spans="11:11" ht="15.75" customHeight="1">
      <c r="K953" s="1"/>
    </row>
    <row r="954" spans="11:11" ht="15.75" customHeight="1">
      <c r="K954" s="1"/>
    </row>
    <row r="955" spans="11:11" ht="15.75" customHeight="1">
      <c r="K955" s="1"/>
    </row>
    <row r="956" spans="11:11" ht="15.75" customHeight="1">
      <c r="K956" s="1"/>
    </row>
    <row r="957" spans="11:11" ht="15.75" customHeight="1">
      <c r="K957" s="1"/>
    </row>
    <row r="958" spans="11:11" ht="15.75" customHeight="1">
      <c r="K958" s="1"/>
    </row>
    <row r="959" spans="11:11" ht="15.75" customHeight="1">
      <c r="K959" s="1"/>
    </row>
    <row r="960" spans="11:11" ht="15.75" customHeight="1">
      <c r="K960" s="1"/>
    </row>
    <row r="961" spans="11:11" ht="15.75" customHeight="1">
      <c r="K961" s="1"/>
    </row>
    <row r="962" spans="11:11" ht="15.75" customHeight="1">
      <c r="K962" s="1"/>
    </row>
    <row r="963" spans="11:11" ht="15.75" customHeight="1">
      <c r="K963" s="1"/>
    </row>
    <row r="964" spans="11:11" ht="15.75" customHeight="1">
      <c r="K964" s="1"/>
    </row>
    <row r="965" spans="11:11" ht="15.75" customHeight="1">
      <c r="K965" s="1"/>
    </row>
    <row r="966" spans="11:11" ht="15.75" customHeight="1">
      <c r="K966" s="1"/>
    </row>
    <row r="967" spans="11:11" ht="15.75" customHeight="1">
      <c r="K967" s="1"/>
    </row>
    <row r="968" spans="11:11" ht="15.75" customHeight="1">
      <c r="K968" s="1"/>
    </row>
    <row r="969" spans="11:11" ht="15.75" customHeight="1">
      <c r="K969" s="1"/>
    </row>
    <row r="970" spans="11:11" ht="15.75" customHeight="1">
      <c r="K970" s="1"/>
    </row>
    <row r="971" spans="11:11" ht="15.75" customHeight="1">
      <c r="K971" s="1"/>
    </row>
    <row r="972" spans="11:11" ht="15.75" customHeight="1">
      <c r="K972" s="1"/>
    </row>
    <row r="973" spans="11:11" ht="15.75" customHeight="1">
      <c r="K973" s="1"/>
    </row>
    <row r="974" spans="11:11" ht="15.75" customHeight="1">
      <c r="K974" s="1"/>
    </row>
    <row r="975" spans="11:11" ht="15.75" customHeight="1">
      <c r="K975" s="1"/>
    </row>
    <row r="976" spans="11:11" ht="15.75" customHeight="1">
      <c r="K976" s="1"/>
    </row>
    <row r="977" spans="11:11" ht="15.75" customHeight="1">
      <c r="K977" s="1"/>
    </row>
    <row r="978" spans="11:11" ht="15.75" customHeight="1">
      <c r="K978" s="1"/>
    </row>
    <row r="979" spans="11:11" ht="15.75" customHeight="1">
      <c r="K979" s="1"/>
    </row>
    <row r="980" spans="11:11" ht="15.75" customHeight="1">
      <c r="K980" s="1"/>
    </row>
    <row r="981" spans="11:11" ht="15.75" customHeight="1">
      <c r="K981" s="1"/>
    </row>
    <row r="982" spans="11:11" ht="15.75" customHeight="1">
      <c r="K982" s="1"/>
    </row>
    <row r="983" spans="11:11" ht="15.75" customHeight="1">
      <c r="K983" s="1"/>
    </row>
    <row r="984" spans="11:11" ht="15.75" customHeight="1">
      <c r="K984" s="1"/>
    </row>
    <row r="985" spans="11:11" ht="15.75" customHeight="1">
      <c r="K985" s="1"/>
    </row>
    <row r="986" spans="11:11" ht="15.75" customHeight="1">
      <c r="K986" s="1"/>
    </row>
    <row r="987" spans="11:11" ht="15.75" customHeight="1">
      <c r="K987" s="1"/>
    </row>
    <row r="988" spans="11:11" ht="15.75" customHeight="1">
      <c r="K988" s="1"/>
    </row>
    <row r="989" spans="11:11" ht="15.75" customHeight="1">
      <c r="K989" s="1"/>
    </row>
    <row r="990" spans="11:11" ht="15.75" customHeight="1">
      <c r="K990" s="1"/>
    </row>
    <row r="991" spans="11:11" ht="15.75" customHeight="1">
      <c r="K991" s="1"/>
    </row>
    <row r="992" spans="11:11" ht="15.75" customHeight="1">
      <c r="K992" s="1"/>
    </row>
    <row r="993" spans="11:11" ht="15.75" customHeight="1">
      <c r="K993" s="1"/>
    </row>
    <row r="994" spans="11:11" ht="15.75" customHeight="1">
      <c r="K994" s="1"/>
    </row>
    <row r="995" spans="11:11" ht="15.75" customHeight="1">
      <c r="K995" s="1"/>
    </row>
    <row r="996" spans="11:11" ht="15.75" customHeight="1">
      <c r="K996" s="1"/>
    </row>
    <row r="997" spans="11:11" ht="15.75" customHeight="1">
      <c r="K997" s="1"/>
    </row>
    <row r="998" spans="11:11" ht="15.75" customHeight="1">
      <c r="K998" s="1"/>
    </row>
    <row r="999" spans="11:11" ht="15.75" customHeight="1">
      <c r="K999" s="1"/>
    </row>
    <row r="1000" spans="11:11" ht="15.75" customHeight="1">
      <c r="K1000" s="1"/>
    </row>
    <row r="1001" spans="11:11" ht="15.75" customHeight="1">
      <c r="K1001" s="1"/>
    </row>
    <row r="1002" spans="11:11" ht="15.75" customHeight="1">
      <c r="K1002" s="1"/>
    </row>
    <row r="1003" spans="11:11" ht="15.75" customHeight="1">
      <c r="K1003" s="1"/>
    </row>
    <row r="1004" spans="11:11" ht="15.75" customHeight="1">
      <c r="K1004" s="1"/>
    </row>
    <row r="1005" spans="11:11" ht="15.75" customHeight="1">
      <c r="K1005" s="1"/>
    </row>
    <row r="1006" spans="11:11" ht="15.75" customHeight="1">
      <c r="K1006" s="1"/>
    </row>
    <row r="1007" spans="11:11" ht="15.75" customHeight="1">
      <c r="K1007" s="1"/>
    </row>
    <row r="1008" spans="11:11" ht="15.75" customHeight="1">
      <c r="K1008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006"/>
  <sheetViews>
    <sheetView showGridLines="0" workbookViewId="0">
      <pane xSplit="6" ySplit="10" topLeftCell="J11" activePane="bottomRight" state="frozen"/>
      <selection pane="topRight" activeCell="G1" sqref="G1"/>
      <selection pane="bottomLeft" activeCell="A11" sqref="A11"/>
      <selection pane="bottomRight" activeCell="P5" sqref="P5"/>
    </sheetView>
  </sheetViews>
  <sheetFormatPr baseColWidth="10" defaultColWidth="14.42578125" defaultRowHeight="15" customHeight="1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15" width="19" customWidth="1"/>
    <col min="16" max="16" width="21.85546875" bestFit="1" customWidth="1"/>
  </cols>
  <sheetData>
    <row r="1" spans="1:16">
      <c r="F1" s="1"/>
      <c r="N1" s="1"/>
    </row>
    <row r="2" spans="1:16">
      <c r="B2" s="468"/>
      <c r="C2" s="469"/>
      <c r="D2" s="1"/>
      <c r="E2" s="79" t="s">
        <v>0</v>
      </c>
      <c r="F2" s="14"/>
      <c r="G2" s="14"/>
      <c r="H2" s="14"/>
      <c r="I2" s="14"/>
      <c r="J2" s="3"/>
      <c r="K2" s="1"/>
      <c r="L2" s="1"/>
      <c r="M2" s="1"/>
      <c r="N2" s="1"/>
    </row>
    <row r="3" spans="1:16">
      <c r="B3" s="468"/>
      <c r="C3" s="469"/>
      <c r="D3" s="1"/>
      <c r="E3" s="80" t="s">
        <v>116</v>
      </c>
      <c r="F3" s="1"/>
      <c r="G3" s="1"/>
      <c r="H3" s="1"/>
      <c r="I3" s="1"/>
      <c r="J3" s="3"/>
      <c r="K3" s="1"/>
      <c r="L3" s="1"/>
      <c r="M3" s="1"/>
      <c r="N3" s="1"/>
    </row>
    <row r="4" spans="1:16">
      <c r="B4" s="1"/>
      <c r="C4" s="1"/>
      <c r="D4" s="1"/>
      <c r="E4" s="80" t="s">
        <v>2</v>
      </c>
      <c r="F4" s="81" t="s">
        <v>117</v>
      </c>
      <c r="G4" s="82">
        <v>45338</v>
      </c>
      <c r="H4" s="82">
        <v>45355</v>
      </c>
      <c r="I4" s="83">
        <v>45427</v>
      </c>
      <c r="J4" s="82">
        <v>45418</v>
      </c>
      <c r="K4" s="83">
        <v>45425</v>
      </c>
      <c r="L4" s="82">
        <v>45355</v>
      </c>
      <c r="M4" s="82">
        <v>45397</v>
      </c>
      <c r="N4" s="83">
        <v>45427</v>
      </c>
      <c r="O4" s="83">
        <v>45426</v>
      </c>
      <c r="P4" s="83">
        <v>45454</v>
      </c>
    </row>
    <row r="5" spans="1:16" ht="15" customHeight="1">
      <c r="B5" s="1"/>
      <c r="C5" s="6"/>
      <c r="D5" s="6"/>
      <c r="E5" s="79" t="s">
        <v>3</v>
      </c>
      <c r="F5" s="484" t="s">
        <v>118</v>
      </c>
      <c r="G5" s="485" t="s">
        <v>119</v>
      </c>
      <c r="H5" s="474" t="s">
        <v>120</v>
      </c>
      <c r="I5" s="474" t="s">
        <v>121</v>
      </c>
      <c r="J5" s="474" t="s">
        <v>122</v>
      </c>
      <c r="K5" s="472" t="s">
        <v>123</v>
      </c>
      <c r="L5" s="472" t="s">
        <v>124</v>
      </c>
      <c r="M5" s="472" t="s">
        <v>125</v>
      </c>
      <c r="N5" s="474" t="s">
        <v>126</v>
      </c>
      <c r="O5" s="84" t="s">
        <v>127</v>
      </c>
      <c r="P5" s="84" t="s">
        <v>435</v>
      </c>
    </row>
    <row r="6" spans="1:16" ht="15.75" thickBot="1">
      <c r="B6" s="1"/>
      <c r="C6" s="1"/>
      <c r="D6" s="1"/>
      <c r="E6" s="1"/>
      <c r="F6" s="473"/>
      <c r="G6" s="486"/>
      <c r="H6" s="473"/>
      <c r="I6" s="473"/>
      <c r="J6" s="473"/>
      <c r="K6" s="473"/>
      <c r="L6" s="473"/>
      <c r="M6" s="473"/>
      <c r="N6" s="473"/>
      <c r="O6" s="84" t="s">
        <v>128</v>
      </c>
      <c r="P6" s="84" t="s">
        <v>430</v>
      </c>
    </row>
    <row r="7" spans="1:16">
      <c r="A7" s="1"/>
      <c r="B7" s="475" t="s">
        <v>4</v>
      </c>
      <c r="C7" s="478" t="s">
        <v>5</v>
      </c>
      <c r="D7" s="478" t="s">
        <v>6</v>
      </c>
      <c r="E7" s="480" t="s">
        <v>129</v>
      </c>
      <c r="F7" s="483" t="s">
        <v>130</v>
      </c>
      <c r="G7" s="85" t="s">
        <v>131</v>
      </c>
      <c r="H7" s="86" t="s">
        <v>132</v>
      </c>
      <c r="I7" s="87" t="s">
        <v>133</v>
      </c>
      <c r="J7" s="88" t="s">
        <v>134</v>
      </c>
      <c r="K7" s="87" t="s">
        <v>135</v>
      </c>
      <c r="L7" s="86" t="s">
        <v>136</v>
      </c>
      <c r="M7" s="88" t="s">
        <v>137</v>
      </c>
      <c r="N7" s="87" t="s">
        <v>133</v>
      </c>
      <c r="O7" s="89" t="s">
        <v>138</v>
      </c>
      <c r="P7" s="89" t="s">
        <v>431</v>
      </c>
    </row>
    <row r="8" spans="1:16">
      <c r="A8" s="1"/>
      <c r="B8" s="476"/>
      <c r="C8" s="473"/>
      <c r="D8" s="473"/>
      <c r="E8" s="481"/>
      <c r="F8" s="481"/>
      <c r="G8" s="90" t="s">
        <v>139</v>
      </c>
      <c r="H8" s="91" t="s">
        <v>140</v>
      </c>
      <c r="I8" s="92" t="s">
        <v>141</v>
      </c>
      <c r="J8" s="91" t="s">
        <v>142</v>
      </c>
      <c r="K8" s="92" t="s">
        <v>143</v>
      </c>
      <c r="L8" s="91" t="s">
        <v>144</v>
      </c>
      <c r="M8" s="91" t="s">
        <v>145</v>
      </c>
      <c r="N8" s="92" t="s">
        <v>141</v>
      </c>
      <c r="O8" s="93" t="s">
        <v>146</v>
      </c>
      <c r="P8" s="93" t="s">
        <v>432</v>
      </c>
    </row>
    <row r="9" spans="1:16">
      <c r="B9" s="476"/>
      <c r="C9" s="473"/>
      <c r="D9" s="473"/>
      <c r="E9" s="481"/>
      <c r="F9" s="481"/>
      <c r="G9" s="94" t="s">
        <v>147</v>
      </c>
      <c r="H9" s="95" t="s">
        <v>148</v>
      </c>
      <c r="I9" s="92" t="s">
        <v>149</v>
      </c>
      <c r="J9" s="91" t="s">
        <v>150</v>
      </c>
      <c r="K9" s="92" t="s">
        <v>151</v>
      </c>
      <c r="L9" s="91" t="s">
        <v>152</v>
      </c>
      <c r="M9" s="91" t="s">
        <v>151</v>
      </c>
      <c r="N9" s="92" t="s">
        <v>153</v>
      </c>
      <c r="O9" s="93" t="s">
        <v>154</v>
      </c>
      <c r="P9" s="93" t="s">
        <v>433</v>
      </c>
    </row>
    <row r="10" spans="1:16" ht="29.25" customHeight="1" thickBot="1">
      <c r="B10" s="477"/>
      <c r="C10" s="479"/>
      <c r="D10" s="479"/>
      <c r="E10" s="482"/>
      <c r="F10" s="481"/>
      <c r="G10" s="96" t="s">
        <v>155</v>
      </c>
      <c r="H10" s="97" t="s">
        <v>156</v>
      </c>
      <c r="I10" s="98" t="s">
        <v>157</v>
      </c>
      <c r="J10" s="99" t="s">
        <v>158</v>
      </c>
      <c r="K10" s="98" t="s">
        <v>159</v>
      </c>
      <c r="L10" s="100" t="s">
        <v>160</v>
      </c>
      <c r="M10" s="100" t="s">
        <v>159</v>
      </c>
      <c r="N10" s="98" t="s">
        <v>161</v>
      </c>
      <c r="O10" s="93" t="s">
        <v>162</v>
      </c>
      <c r="P10" s="93" t="s">
        <v>434</v>
      </c>
    </row>
    <row r="11" spans="1:16" ht="15.75" customHeight="1">
      <c r="A11" s="101"/>
      <c r="B11" s="102"/>
      <c r="C11" s="103"/>
      <c r="D11" s="103"/>
      <c r="E11" s="104" t="s">
        <v>163</v>
      </c>
      <c r="F11" s="105">
        <f t="shared" ref="F11:O11" si="0">+F12+F23+F28+F30+F26+F19</f>
        <v>4812007</v>
      </c>
      <c r="G11" s="106">
        <f t="shared" si="0"/>
        <v>131000</v>
      </c>
      <c r="H11" s="107">
        <f t="shared" si="0"/>
        <v>260000</v>
      </c>
      <c r="I11" s="107">
        <f t="shared" si="0"/>
        <v>0</v>
      </c>
      <c r="J11" s="107">
        <f t="shared" si="0"/>
        <v>1085582</v>
      </c>
      <c r="K11" s="107">
        <f t="shared" si="0"/>
        <v>2123517</v>
      </c>
      <c r="L11" s="107">
        <f t="shared" si="0"/>
        <v>1182092</v>
      </c>
      <c r="M11" s="107">
        <f t="shared" si="0"/>
        <v>18304</v>
      </c>
      <c r="N11" s="107">
        <f t="shared" si="0"/>
        <v>0</v>
      </c>
      <c r="O11" s="108">
        <f t="shared" si="0"/>
        <v>11512</v>
      </c>
      <c r="P11" s="108">
        <f t="shared" ref="P11" si="1">+P12+P23+P28+P30+P26+P19</f>
        <v>0</v>
      </c>
    </row>
    <row r="12" spans="1:16">
      <c r="A12" s="14"/>
      <c r="B12" s="109" t="s">
        <v>13</v>
      </c>
      <c r="C12" s="110" t="s">
        <v>14</v>
      </c>
      <c r="D12" s="110" t="s">
        <v>15</v>
      </c>
      <c r="E12" s="6" t="s">
        <v>16</v>
      </c>
      <c r="F12" s="111">
        <f>+F13+F15+F17</f>
        <v>0</v>
      </c>
      <c r="G12" s="112"/>
      <c r="H12" s="113"/>
      <c r="I12" s="114"/>
      <c r="J12" s="115"/>
      <c r="K12" s="115"/>
      <c r="L12" s="114"/>
      <c r="M12" s="116"/>
      <c r="N12" s="117"/>
      <c r="O12" s="118"/>
      <c r="P12" s="118"/>
    </row>
    <row r="13" spans="1:16">
      <c r="B13" s="119"/>
      <c r="C13" s="120" t="s">
        <v>28</v>
      </c>
      <c r="D13" s="120" t="s">
        <v>15</v>
      </c>
      <c r="E13" s="6" t="s">
        <v>164</v>
      </c>
      <c r="F13" s="121">
        <f>+F14</f>
        <v>0</v>
      </c>
      <c r="G13" s="122"/>
      <c r="H13" s="123"/>
      <c r="I13" s="3"/>
      <c r="J13" s="124"/>
      <c r="K13" s="124"/>
      <c r="L13" s="3"/>
      <c r="M13" s="124"/>
      <c r="N13" s="125"/>
      <c r="O13" s="118"/>
      <c r="P13" s="118"/>
    </row>
    <row r="14" spans="1:16">
      <c r="B14" s="119"/>
      <c r="C14" s="120"/>
      <c r="D14" s="120" t="s">
        <v>165</v>
      </c>
      <c r="E14" s="2" t="s">
        <v>166</v>
      </c>
      <c r="F14" s="121">
        <f>SUM(G14:R14)</f>
        <v>0</v>
      </c>
      <c r="G14" s="122"/>
      <c r="H14" s="123"/>
      <c r="I14" s="3"/>
      <c r="J14" s="124"/>
      <c r="K14" s="124"/>
      <c r="L14" s="3"/>
      <c r="M14" s="124"/>
      <c r="N14" s="125"/>
      <c r="O14" s="118"/>
      <c r="P14" s="118"/>
    </row>
    <row r="15" spans="1:16">
      <c r="B15" s="119"/>
      <c r="C15" s="120" t="s">
        <v>30</v>
      </c>
      <c r="D15" s="120" t="s">
        <v>15</v>
      </c>
      <c r="E15" s="6" t="s">
        <v>167</v>
      </c>
      <c r="F15" s="121">
        <f>+F16</f>
        <v>0</v>
      </c>
      <c r="G15" s="126"/>
      <c r="H15" s="127"/>
      <c r="I15" s="128"/>
      <c r="J15" s="129"/>
      <c r="K15" s="129"/>
      <c r="L15" s="128"/>
      <c r="M15" s="129"/>
      <c r="N15" s="125"/>
      <c r="O15" s="118"/>
      <c r="P15" s="118"/>
    </row>
    <row r="16" spans="1:16">
      <c r="A16" s="1"/>
      <c r="B16" s="119"/>
      <c r="C16" s="120"/>
      <c r="D16" s="120" t="s">
        <v>19</v>
      </c>
      <c r="E16" s="1" t="s">
        <v>20</v>
      </c>
      <c r="F16" s="121">
        <f>SUM(G16:Q16)</f>
        <v>0</v>
      </c>
      <c r="G16" s="122"/>
      <c r="H16" s="123"/>
      <c r="I16" s="3"/>
      <c r="J16" s="124"/>
      <c r="K16" s="124"/>
      <c r="L16" s="3"/>
      <c r="M16" s="124"/>
      <c r="N16" s="125"/>
      <c r="O16" s="118"/>
      <c r="P16" s="118"/>
    </row>
    <row r="17" spans="1:16">
      <c r="B17" s="119"/>
      <c r="C17" s="120" t="s">
        <v>22</v>
      </c>
      <c r="D17" s="120" t="s">
        <v>15</v>
      </c>
      <c r="E17" s="2" t="s">
        <v>23</v>
      </c>
      <c r="F17" s="121">
        <f>+F18</f>
        <v>0</v>
      </c>
      <c r="G17" s="126"/>
      <c r="H17" s="127"/>
      <c r="I17" s="128"/>
      <c r="J17" s="129"/>
      <c r="K17" s="129"/>
      <c r="L17" s="128"/>
      <c r="M17" s="129"/>
      <c r="N17" s="121"/>
      <c r="O17" s="118"/>
      <c r="P17" s="118"/>
    </row>
    <row r="18" spans="1:16" ht="15.75" customHeight="1">
      <c r="B18" s="119"/>
      <c r="C18" s="120"/>
      <c r="D18" s="120" t="s">
        <v>24</v>
      </c>
      <c r="E18" s="2" t="s">
        <v>25</v>
      </c>
      <c r="F18" s="121">
        <f>SUM(G18:Q18)</f>
        <v>0</v>
      </c>
      <c r="G18" s="122"/>
      <c r="H18" s="123"/>
      <c r="I18" s="3"/>
      <c r="J18" s="124"/>
      <c r="K18" s="124"/>
      <c r="L18" s="3"/>
      <c r="M18" s="124"/>
      <c r="N18" s="125"/>
      <c r="O18" s="118"/>
      <c r="P18" s="118"/>
    </row>
    <row r="19" spans="1:16" ht="15.75" customHeight="1">
      <c r="A19" s="14"/>
      <c r="B19" s="109" t="s">
        <v>26</v>
      </c>
      <c r="C19" s="110"/>
      <c r="D19" s="110"/>
      <c r="E19" s="6" t="s">
        <v>27</v>
      </c>
      <c r="F19" s="111">
        <f>+F20+F21+F22</f>
        <v>0</v>
      </c>
      <c r="G19" s="112"/>
      <c r="H19" s="113"/>
      <c r="I19" s="114"/>
      <c r="J19" s="115"/>
      <c r="K19" s="130"/>
      <c r="L19" s="131"/>
      <c r="M19" s="132"/>
      <c r="N19" s="117"/>
      <c r="O19" s="118"/>
      <c r="P19" s="118"/>
    </row>
    <row r="20" spans="1:16" ht="15.75" customHeight="1">
      <c r="A20" s="1"/>
      <c r="B20" s="119"/>
      <c r="C20" s="120" t="s">
        <v>28</v>
      </c>
      <c r="D20" s="120"/>
      <c r="E20" s="2" t="s">
        <v>29</v>
      </c>
      <c r="F20" s="121">
        <f>SUM(G20:N20)</f>
        <v>0</v>
      </c>
      <c r="G20" s="122"/>
      <c r="H20" s="123"/>
      <c r="I20" s="3"/>
      <c r="J20" s="124"/>
      <c r="K20" s="124"/>
      <c r="L20" s="3"/>
      <c r="M20" s="124"/>
      <c r="N20" s="125"/>
      <c r="O20" s="118"/>
      <c r="P20" s="118"/>
    </row>
    <row r="21" spans="1:16" ht="15.75" customHeight="1">
      <c r="A21" s="1"/>
      <c r="B21" s="119"/>
      <c r="C21" s="120" t="s">
        <v>30</v>
      </c>
      <c r="D21" s="120"/>
      <c r="E21" s="2" t="s">
        <v>31</v>
      </c>
      <c r="F21" s="121">
        <f>SUM(G21:Q21)</f>
        <v>0</v>
      </c>
      <c r="G21" s="122"/>
      <c r="H21" s="123"/>
      <c r="I21" s="3"/>
      <c r="J21" s="124"/>
      <c r="K21" s="130"/>
      <c r="L21" s="3"/>
      <c r="M21" s="124"/>
      <c r="N21" s="125"/>
      <c r="O21" s="118"/>
      <c r="P21" s="118"/>
    </row>
    <row r="22" spans="1:16" ht="15.75" customHeight="1">
      <c r="A22" s="1"/>
      <c r="B22" s="119"/>
      <c r="C22" s="120" t="s">
        <v>32</v>
      </c>
      <c r="D22" s="120"/>
      <c r="E22" s="2" t="s">
        <v>33</v>
      </c>
      <c r="F22" s="121">
        <f>SUM(G22:Q22)</f>
        <v>0</v>
      </c>
      <c r="G22" s="122"/>
      <c r="H22" s="123"/>
      <c r="I22" s="3"/>
      <c r="J22" s="124"/>
      <c r="K22" s="130"/>
      <c r="L22" s="131"/>
      <c r="M22" s="132"/>
      <c r="N22" s="125"/>
      <c r="O22" s="118"/>
      <c r="P22" s="118"/>
    </row>
    <row r="23" spans="1:16" ht="15.75" customHeight="1">
      <c r="A23" s="14"/>
      <c r="B23" s="109" t="s">
        <v>34</v>
      </c>
      <c r="C23" s="110" t="s">
        <v>14</v>
      </c>
      <c r="D23" s="110" t="s">
        <v>15</v>
      </c>
      <c r="E23" s="6" t="s">
        <v>35</v>
      </c>
      <c r="F23" s="111">
        <f t="shared" ref="F23:H23" si="2">+F24+F25</f>
        <v>4567898</v>
      </c>
      <c r="G23" s="126">
        <f t="shared" si="2"/>
        <v>131000</v>
      </c>
      <c r="H23" s="127">
        <f t="shared" si="2"/>
        <v>260000</v>
      </c>
      <c r="I23" s="128"/>
      <c r="J23" s="133">
        <f t="shared" ref="J23:L23" si="3">J24+J25</f>
        <v>841473</v>
      </c>
      <c r="K23" s="133">
        <f t="shared" si="3"/>
        <v>2123517</v>
      </c>
      <c r="L23" s="134">
        <f t="shared" si="3"/>
        <v>1182092</v>
      </c>
      <c r="M23" s="133">
        <f>+M24</f>
        <v>18304</v>
      </c>
      <c r="N23" s="133">
        <f t="shared" ref="N23:O23" si="4">N24+N25</f>
        <v>0</v>
      </c>
      <c r="O23" s="135">
        <f t="shared" si="4"/>
        <v>11512</v>
      </c>
      <c r="P23" s="135">
        <f t="shared" ref="P23" si="5">P24+P25</f>
        <v>0</v>
      </c>
    </row>
    <row r="24" spans="1:16" ht="18" customHeight="1">
      <c r="B24" s="119"/>
      <c r="C24" s="120" t="s">
        <v>28</v>
      </c>
      <c r="D24" s="120" t="s">
        <v>15</v>
      </c>
      <c r="E24" s="2" t="s">
        <v>36</v>
      </c>
      <c r="F24" s="121">
        <f>SUM(G24:Q24)</f>
        <v>4567898</v>
      </c>
      <c r="G24" s="122">
        <v>131000</v>
      </c>
      <c r="H24" s="127">
        <v>260000</v>
      </c>
      <c r="I24" s="128"/>
      <c r="J24" s="133">
        <v>841473</v>
      </c>
      <c r="K24" s="129">
        <v>2123517</v>
      </c>
      <c r="L24" s="121">
        <v>1182092</v>
      </c>
      <c r="M24" s="129">
        <v>18304</v>
      </c>
      <c r="N24" s="134"/>
      <c r="O24" s="118">
        <v>11512</v>
      </c>
      <c r="P24" s="118">
        <v>0</v>
      </c>
    </row>
    <row r="25" spans="1:16" ht="15.75" customHeight="1">
      <c r="B25" s="119"/>
      <c r="C25" s="120" t="s">
        <v>37</v>
      </c>
      <c r="D25" s="120" t="s">
        <v>15</v>
      </c>
      <c r="E25" s="2" t="s">
        <v>38</v>
      </c>
      <c r="F25" s="121">
        <f>SUM(G25:Q25)</f>
        <v>0</v>
      </c>
      <c r="G25" s="122"/>
      <c r="H25" s="123"/>
      <c r="I25" s="3"/>
      <c r="J25" s="124"/>
      <c r="K25" s="124"/>
      <c r="L25" s="3"/>
      <c r="M25" s="124"/>
      <c r="N25" s="117"/>
      <c r="O25" s="118"/>
      <c r="P25" s="118"/>
    </row>
    <row r="26" spans="1:16" ht="15.75" customHeight="1">
      <c r="A26" s="1"/>
      <c r="B26" s="109" t="s">
        <v>39</v>
      </c>
      <c r="C26" s="110"/>
      <c r="D26" s="110"/>
      <c r="E26" s="6" t="s">
        <v>168</v>
      </c>
      <c r="F26" s="111">
        <f>+F27</f>
        <v>0</v>
      </c>
      <c r="G26" s="122"/>
      <c r="H26" s="123"/>
      <c r="I26" s="3"/>
      <c r="J26" s="124"/>
      <c r="K26" s="124"/>
      <c r="L26" s="3"/>
      <c r="M26" s="124"/>
      <c r="N26" s="117"/>
      <c r="O26" s="118"/>
      <c r="P26" s="118"/>
    </row>
    <row r="27" spans="1:16" ht="15.75" customHeight="1">
      <c r="A27" s="1"/>
      <c r="B27" s="119"/>
      <c r="C27" s="120" t="s">
        <v>41</v>
      </c>
      <c r="D27" s="120"/>
      <c r="E27" s="2" t="s">
        <v>94</v>
      </c>
      <c r="F27" s="121">
        <f>SUM(G27:Q27)</f>
        <v>0</v>
      </c>
      <c r="G27" s="122"/>
      <c r="H27" s="123"/>
      <c r="I27" s="3"/>
      <c r="J27" s="124"/>
      <c r="K27" s="124"/>
      <c r="L27" s="3"/>
      <c r="M27" s="124"/>
      <c r="N27" s="117"/>
      <c r="O27" s="118"/>
      <c r="P27" s="118"/>
    </row>
    <row r="28" spans="1:16" ht="15.75" customHeight="1">
      <c r="B28" s="109" t="s">
        <v>43</v>
      </c>
      <c r="C28" s="110" t="s">
        <v>14</v>
      </c>
      <c r="D28" s="110" t="s">
        <v>15</v>
      </c>
      <c r="E28" s="6" t="s">
        <v>44</v>
      </c>
      <c r="F28" s="121">
        <f>+F29</f>
        <v>45530</v>
      </c>
      <c r="G28" s="126"/>
      <c r="H28" s="127"/>
      <c r="I28" s="128"/>
      <c r="J28" s="129">
        <f>+J29</f>
        <v>45530</v>
      </c>
      <c r="K28" s="129"/>
      <c r="L28" s="128"/>
      <c r="M28" s="129"/>
      <c r="N28" s="121"/>
      <c r="O28" s="118"/>
      <c r="P28" s="118"/>
    </row>
    <row r="29" spans="1:16" ht="15.75" customHeight="1">
      <c r="B29" s="119"/>
      <c r="C29" s="120" t="s">
        <v>45</v>
      </c>
      <c r="D29" s="120" t="s">
        <v>15</v>
      </c>
      <c r="E29" s="2" t="s">
        <v>46</v>
      </c>
      <c r="F29" s="121">
        <f>SUM(G29:Q29)</f>
        <v>45530</v>
      </c>
      <c r="G29" s="122"/>
      <c r="H29" s="123"/>
      <c r="I29" s="3"/>
      <c r="J29" s="129">
        <v>45530</v>
      </c>
      <c r="K29" s="124"/>
      <c r="L29" s="3"/>
      <c r="M29" s="124"/>
      <c r="N29" s="125"/>
      <c r="O29" s="118"/>
      <c r="P29" s="118"/>
    </row>
    <row r="30" spans="1:16" ht="15.75" customHeight="1">
      <c r="B30" s="109" t="s">
        <v>47</v>
      </c>
      <c r="C30" s="110" t="s">
        <v>14</v>
      </c>
      <c r="D30" s="110" t="s">
        <v>15</v>
      </c>
      <c r="E30" s="6" t="s">
        <v>48</v>
      </c>
      <c r="F30" s="136">
        <f>SUM(G30:Q30)</f>
        <v>198579</v>
      </c>
      <c r="G30" s="122"/>
      <c r="H30" s="123"/>
      <c r="I30" s="3"/>
      <c r="J30" s="124">
        <v>198579</v>
      </c>
      <c r="K30" s="124"/>
      <c r="L30" s="3"/>
      <c r="M30" s="124"/>
      <c r="N30" s="117"/>
      <c r="O30" s="118"/>
      <c r="P30" s="118"/>
    </row>
    <row r="31" spans="1:16" ht="15.75" customHeight="1">
      <c r="A31" s="137"/>
      <c r="B31" s="138"/>
      <c r="C31" s="139"/>
      <c r="D31" s="139"/>
      <c r="E31" s="140" t="s">
        <v>169</v>
      </c>
      <c r="F31" s="141">
        <f>F32+F33+F34+F37+F63+F65+F71+F74+F79</f>
        <v>4812007</v>
      </c>
      <c r="G31" s="142">
        <f t="shared" ref="G31:O31" si="6">+G32+G33+G34+G37+G63+G65+G71+G74+G79</f>
        <v>131000</v>
      </c>
      <c r="H31" s="143">
        <f t="shared" si="6"/>
        <v>260000</v>
      </c>
      <c r="I31" s="143">
        <f t="shared" si="6"/>
        <v>0</v>
      </c>
      <c r="J31" s="143">
        <f t="shared" si="6"/>
        <v>1085582</v>
      </c>
      <c r="K31" s="143">
        <f t="shared" si="6"/>
        <v>2123517</v>
      </c>
      <c r="L31" s="144">
        <f t="shared" si="6"/>
        <v>1182092</v>
      </c>
      <c r="M31" s="145">
        <f t="shared" si="6"/>
        <v>18304</v>
      </c>
      <c r="N31" s="143">
        <f t="shared" si="6"/>
        <v>-11880</v>
      </c>
      <c r="O31" s="146">
        <f t="shared" si="6"/>
        <v>11512</v>
      </c>
      <c r="P31" s="146">
        <f t="shared" ref="P31" si="7">+P32+P33+P34+P37+P63+P65+P71+P74+P79</f>
        <v>0</v>
      </c>
    </row>
    <row r="32" spans="1:16" ht="15.75" customHeight="1">
      <c r="A32" s="14"/>
      <c r="B32" s="109" t="s">
        <v>50</v>
      </c>
      <c r="C32" s="110" t="s">
        <v>14</v>
      </c>
      <c r="D32" s="110" t="s">
        <v>15</v>
      </c>
      <c r="E32" s="6" t="s">
        <v>51</v>
      </c>
      <c r="F32" s="111">
        <f>SUM(G32:Q32)</f>
        <v>18304</v>
      </c>
      <c r="G32" s="122"/>
      <c r="H32" s="123"/>
      <c r="I32" s="3"/>
      <c r="J32" s="124"/>
      <c r="K32" s="115"/>
      <c r="L32" s="3"/>
      <c r="M32" s="124">
        <v>18304</v>
      </c>
      <c r="N32" s="134"/>
      <c r="O32" s="147"/>
      <c r="P32" s="147"/>
    </row>
    <row r="33" spans="1:16" ht="15.75" customHeight="1">
      <c r="A33" s="14"/>
      <c r="B33" s="109" t="s">
        <v>52</v>
      </c>
      <c r="C33" s="148" t="s">
        <v>14</v>
      </c>
      <c r="D33" s="148" t="s">
        <v>15</v>
      </c>
      <c r="E33" s="149" t="s">
        <v>53</v>
      </c>
      <c r="F33" s="111">
        <f>SUM(G33:Q33)</f>
        <v>2221687</v>
      </c>
      <c r="G33" s="150">
        <v>131000</v>
      </c>
      <c r="H33" s="124"/>
      <c r="I33" s="129"/>
      <c r="J33" s="133"/>
      <c r="K33" s="124">
        <v>2091055</v>
      </c>
      <c r="L33" s="134"/>
      <c r="M33" s="133"/>
      <c r="N33" s="134">
        <v>-11880</v>
      </c>
      <c r="O33" s="147">
        <v>11512</v>
      </c>
      <c r="P33" s="147">
        <v>0</v>
      </c>
    </row>
    <row r="34" spans="1:16" ht="15.75" customHeight="1">
      <c r="B34" s="109" t="s">
        <v>54</v>
      </c>
      <c r="C34" s="110" t="s">
        <v>14</v>
      </c>
      <c r="D34" s="110" t="s">
        <v>15</v>
      </c>
      <c r="E34" s="6" t="s">
        <v>170</v>
      </c>
      <c r="F34" s="111">
        <f>SUM(G34:Q34)</f>
        <v>0</v>
      </c>
      <c r="G34" s="122"/>
      <c r="H34" s="123"/>
      <c r="I34" s="3"/>
      <c r="J34" s="124"/>
      <c r="K34" s="124"/>
      <c r="L34" s="131"/>
      <c r="M34" s="132"/>
      <c r="N34" s="134"/>
      <c r="O34" s="118"/>
      <c r="P34" s="118"/>
    </row>
    <row r="35" spans="1:16" ht="15.75" hidden="1" customHeight="1">
      <c r="A35" s="1"/>
      <c r="B35" s="119"/>
      <c r="C35" s="120" t="s">
        <v>57</v>
      </c>
      <c r="D35" s="120"/>
      <c r="E35" s="2" t="s">
        <v>171</v>
      </c>
      <c r="F35" s="121">
        <f>SUM(G35:Q35)</f>
        <v>0</v>
      </c>
      <c r="G35" s="122"/>
      <c r="H35" s="123"/>
      <c r="I35" s="3"/>
      <c r="J35" s="124"/>
      <c r="K35" s="124"/>
      <c r="L35" s="3"/>
      <c r="M35" s="124"/>
      <c r="N35" s="134"/>
      <c r="O35" s="118"/>
      <c r="P35" s="118"/>
    </row>
    <row r="36" spans="1:16" ht="15.75" customHeight="1">
      <c r="B36" s="119"/>
      <c r="C36" s="120" t="s">
        <v>37</v>
      </c>
      <c r="D36" s="120" t="s">
        <v>15</v>
      </c>
      <c r="E36" s="2" t="s">
        <v>172</v>
      </c>
      <c r="F36" s="121">
        <f>SUM(G36:Q36)</f>
        <v>0</v>
      </c>
      <c r="G36" s="122"/>
      <c r="H36" s="123"/>
      <c r="I36" s="3"/>
      <c r="J36" s="124"/>
      <c r="K36" s="124"/>
      <c r="L36" s="131"/>
      <c r="M36" s="132"/>
      <c r="N36" s="134"/>
      <c r="O36" s="118"/>
      <c r="P36" s="118"/>
    </row>
    <row r="37" spans="1:16" ht="15.75" customHeight="1">
      <c r="A37" s="14"/>
      <c r="B37" s="109" t="s">
        <v>56</v>
      </c>
      <c r="C37" s="110" t="s">
        <v>14</v>
      </c>
      <c r="D37" s="110" t="s">
        <v>15</v>
      </c>
      <c r="E37" s="6" t="s">
        <v>16</v>
      </c>
      <c r="F37" s="111">
        <f t="shared" ref="F37:L37" si="8">+F38+F46+F56</f>
        <v>1442092</v>
      </c>
      <c r="G37" s="151">
        <f t="shared" si="8"/>
        <v>0</v>
      </c>
      <c r="H37" s="152">
        <f t="shared" si="8"/>
        <v>260000</v>
      </c>
      <c r="I37" s="152">
        <f t="shared" si="8"/>
        <v>0</v>
      </c>
      <c r="J37" s="152">
        <f t="shared" si="8"/>
        <v>0</v>
      </c>
      <c r="K37" s="152">
        <f t="shared" si="8"/>
        <v>0</v>
      </c>
      <c r="L37" s="111">
        <f t="shared" si="8"/>
        <v>1182092</v>
      </c>
      <c r="M37" s="152"/>
      <c r="N37" s="134"/>
      <c r="O37" s="118"/>
      <c r="P37" s="118"/>
    </row>
    <row r="38" spans="1:16" ht="15.75" hidden="1" customHeight="1">
      <c r="A38" s="1"/>
      <c r="B38" s="119"/>
      <c r="C38" s="120" t="s">
        <v>57</v>
      </c>
      <c r="D38" s="120"/>
      <c r="E38" s="2" t="s">
        <v>58</v>
      </c>
      <c r="F38" s="121">
        <f>F40+F43+F41+F42+F44+F45+F39</f>
        <v>0</v>
      </c>
      <c r="G38" s="126"/>
      <c r="H38" s="127"/>
      <c r="I38" s="128"/>
      <c r="J38" s="129"/>
      <c r="K38" s="129"/>
      <c r="L38" s="13"/>
      <c r="M38" s="133"/>
      <c r="N38" s="134"/>
      <c r="O38" s="118"/>
      <c r="P38" s="118"/>
    </row>
    <row r="39" spans="1:16" ht="15.75" hidden="1" customHeight="1">
      <c r="A39" s="1"/>
      <c r="B39" s="119"/>
      <c r="C39" s="120"/>
      <c r="D39" s="120" t="s">
        <v>59</v>
      </c>
      <c r="E39" s="153" t="s">
        <v>60</v>
      </c>
      <c r="F39" s="121">
        <f>SUM(G39:Q39)</f>
        <v>0</v>
      </c>
      <c r="G39" s="126"/>
      <c r="H39" s="127"/>
      <c r="I39" s="128"/>
      <c r="J39" s="129"/>
      <c r="K39" s="129"/>
      <c r="L39" s="13"/>
      <c r="M39" s="133"/>
      <c r="N39" s="134"/>
      <c r="O39" s="118"/>
      <c r="P39" s="118"/>
    </row>
    <row r="40" spans="1:16" ht="15.75" hidden="1" customHeight="1">
      <c r="A40" s="1"/>
      <c r="B40" s="119"/>
      <c r="C40" s="154"/>
      <c r="D40" s="155" t="s">
        <v>104</v>
      </c>
      <c r="E40" s="156" t="s">
        <v>173</v>
      </c>
      <c r="F40" s="121">
        <f>SUM(G40:Q40)</f>
        <v>0</v>
      </c>
      <c r="G40" s="126"/>
      <c r="H40" s="127"/>
      <c r="I40" s="128"/>
      <c r="J40" s="129"/>
      <c r="K40" s="129"/>
      <c r="L40" s="128"/>
      <c r="M40" s="129"/>
      <c r="N40" s="111"/>
      <c r="O40" s="118"/>
      <c r="P40" s="118"/>
    </row>
    <row r="41" spans="1:16" ht="15.75" hidden="1" customHeight="1">
      <c r="A41" s="1"/>
      <c r="B41" s="119"/>
      <c r="C41" s="154"/>
      <c r="D41" s="155" t="s">
        <v>174</v>
      </c>
      <c r="E41" s="156" t="s">
        <v>175</v>
      </c>
      <c r="F41" s="121">
        <f>SUM(G41:Q41)</f>
        <v>0</v>
      </c>
      <c r="G41" s="126"/>
      <c r="H41" s="127"/>
      <c r="I41" s="128"/>
      <c r="J41" s="129"/>
      <c r="K41" s="129"/>
      <c r="L41" s="128"/>
      <c r="M41" s="129"/>
      <c r="N41" s="111"/>
      <c r="O41" s="118"/>
      <c r="P41" s="118"/>
    </row>
    <row r="42" spans="1:16" ht="15.75" hidden="1" customHeight="1">
      <c r="A42" s="1"/>
      <c r="B42" s="119"/>
      <c r="C42" s="154"/>
      <c r="D42" s="155" t="s">
        <v>61</v>
      </c>
      <c r="E42" s="156" t="s">
        <v>62</v>
      </c>
      <c r="F42" s="121">
        <f>SUM(G42:Q42)</f>
        <v>0</v>
      </c>
      <c r="G42" s="126"/>
      <c r="H42" s="127"/>
      <c r="I42" s="128"/>
      <c r="J42" s="129"/>
      <c r="K42" s="129"/>
      <c r="L42" s="128"/>
      <c r="M42" s="129"/>
      <c r="N42" s="121"/>
      <c r="O42" s="118"/>
      <c r="P42" s="118"/>
    </row>
    <row r="43" spans="1:16" ht="15.75" hidden="1" customHeight="1">
      <c r="A43" s="1"/>
      <c r="B43" s="119"/>
      <c r="C43" s="154"/>
      <c r="D43" s="120" t="s">
        <v>176</v>
      </c>
      <c r="E43" s="2" t="s">
        <v>177</v>
      </c>
      <c r="F43" s="121">
        <f>SUM(G43:Q43)</f>
        <v>0</v>
      </c>
      <c r="G43" s="126"/>
      <c r="H43" s="127"/>
      <c r="I43" s="128"/>
      <c r="J43" s="129"/>
      <c r="K43" s="129"/>
      <c r="L43" s="128"/>
      <c r="M43" s="129"/>
      <c r="N43" s="111"/>
      <c r="O43" s="118"/>
      <c r="P43" s="118"/>
    </row>
    <row r="44" spans="1:16" ht="15.75" hidden="1" customHeight="1">
      <c r="A44" s="1"/>
      <c r="B44" s="119"/>
      <c r="C44" s="154"/>
      <c r="D44" s="120" t="s">
        <v>178</v>
      </c>
      <c r="E44" s="1" t="s">
        <v>179</v>
      </c>
      <c r="F44" s="121">
        <f>SUM(G44:Q44)</f>
        <v>0</v>
      </c>
      <c r="G44" s="126"/>
      <c r="H44" s="127"/>
      <c r="I44" s="128"/>
      <c r="J44" s="129"/>
      <c r="K44" s="129"/>
      <c r="L44" s="13"/>
      <c r="M44" s="133"/>
      <c r="N44" s="111"/>
      <c r="O44" s="118"/>
      <c r="P44" s="118"/>
    </row>
    <row r="45" spans="1:16" ht="15.75" hidden="1" customHeight="1">
      <c r="A45" s="1"/>
      <c r="B45" s="119"/>
      <c r="C45" s="154"/>
      <c r="D45" s="120" t="s">
        <v>180</v>
      </c>
      <c r="E45" s="1" t="s">
        <v>181</v>
      </c>
      <c r="F45" s="121">
        <f>SUM(G45:Q45)</f>
        <v>0</v>
      </c>
      <c r="G45" s="126"/>
      <c r="H45" s="127"/>
      <c r="I45" s="128"/>
      <c r="J45" s="129"/>
      <c r="K45" s="129"/>
      <c r="L45" s="13"/>
      <c r="M45" s="133"/>
      <c r="N45" s="111"/>
      <c r="O45" s="118"/>
      <c r="P45" s="118"/>
    </row>
    <row r="46" spans="1:16" ht="15.75" customHeight="1">
      <c r="B46" s="119"/>
      <c r="C46" s="120" t="s">
        <v>37</v>
      </c>
      <c r="D46" s="120" t="s">
        <v>15</v>
      </c>
      <c r="E46" s="2" t="s">
        <v>63</v>
      </c>
      <c r="F46" s="121">
        <f>SUM(F47:F54)</f>
        <v>605000</v>
      </c>
      <c r="G46" s="122"/>
      <c r="H46" s="123"/>
      <c r="I46" s="3"/>
      <c r="J46" s="133"/>
      <c r="K46" s="124"/>
      <c r="L46" s="121">
        <f>SUM(L47:L54)</f>
        <v>605000</v>
      </c>
      <c r="M46" s="129"/>
      <c r="N46" s="125"/>
      <c r="O46" s="118"/>
      <c r="P46" s="118"/>
    </row>
    <row r="47" spans="1:16" ht="15.75" customHeight="1">
      <c r="A47" s="1"/>
      <c r="B47" s="119"/>
      <c r="C47" s="120"/>
      <c r="D47" s="120" t="s">
        <v>64</v>
      </c>
      <c r="E47" s="2" t="s">
        <v>65</v>
      </c>
      <c r="F47" s="121">
        <f>SUM(G47:Q47)</f>
        <v>400000</v>
      </c>
      <c r="G47" s="122"/>
      <c r="H47" s="123"/>
      <c r="I47" s="3"/>
      <c r="J47" s="124"/>
      <c r="K47" s="124"/>
      <c r="L47" s="3">
        <v>400000</v>
      </c>
      <c r="M47" s="124"/>
      <c r="N47" s="125"/>
      <c r="O47" s="118"/>
      <c r="P47" s="118"/>
    </row>
    <row r="48" spans="1:16" ht="15.75" customHeight="1">
      <c r="B48" s="119"/>
      <c r="C48" s="120"/>
      <c r="D48" s="120" t="s">
        <v>66</v>
      </c>
      <c r="E48" s="2" t="s">
        <v>67</v>
      </c>
      <c r="F48" s="121">
        <f>SUM(G48:Q48)</f>
        <v>0</v>
      </c>
      <c r="G48" s="122"/>
      <c r="H48" s="123"/>
      <c r="I48" s="3"/>
      <c r="J48" s="133"/>
      <c r="K48" s="124"/>
      <c r="L48" s="3"/>
      <c r="M48" s="124"/>
      <c r="N48" s="125"/>
      <c r="O48" s="118"/>
      <c r="P48" s="118"/>
    </row>
    <row r="49" spans="1:16" ht="15.75" customHeight="1">
      <c r="A49" s="1"/>
      <c r="B49" s="119"/>
      <c r="C49" s="120"/>
      <c r="D49" s="157" t="s">
        <v>68</v>
      </c>
      <c r="E49" s="2" t="s">
        <v>69</v>
      </c>
      <c r="F49" s="121">
        <f>SUM(G49:Q49)</f>
        <v>150000</v>
      </c>
      <c r="G49" s="122"/>
      <c r="H49" s="123"/>
      <c r="I49" s="3"/>
      <c r="J49" s="133"/>
      <c r="K49" s="124"/>
      <c r="L49" s="3">
        <v>150000</v>
      </c>
      <c r="M49" s="124"/>
      <c r="N49" s="125"/>
      <c r="O49" s="118"/>
      <c r="P49" s="118"/>
    </row>
    <row r="50" spans="1:16" ht="15.75" customHeight="1">
      <c r="A50" s="1"/>
      <c r="B50" s="119"/>
      <c r="C50" s="120"/>
      <c r="D50" s="120" t="s">
        <v>70</v>
      </c>
      <c r="E50" s="2" t="s">
        <v>71</v>
      </c>
      <c r="F50" s="121">
        <f>SUM(G50:Q50)</f>
        <v>55000</v>
      </c>
      <c r="G50" s="122"/>
      <c r="H50" s="123"/>
      <c r="I50" s="3"/>
      <c r="J50" s="133"/>
      <c r="K50" s="124"/>
      <c r="L50" s="3">
        <v>55000</v>
      </c>
      <c r="M50" s="124"/>
      <c r="N50" s="125"/>
      <c r="O50" s="118"/>
      <c r="P50" s="118"/>
    </row>
    <row r="51" spans="1:16" ht="15.75" customHeight="1">
      <c r="A51" s="1"/>
      <c r="B51" s="119"/>
      <c r="C51" s="120"/>
      <c r="D51" s="157" t="s">
        <v>72</v>
      </c>
      <c r="E51" s="2" t="s">
        <v>73</v>
      </c>
      <c r="F51" s="121">
        <f>SUM(G51:Q51)</f>
        <v>0</v>
      </c>
      <c r="G51" s="122"/>
      <c r="H51" s="123"/>
      <c r="I51" s="3"/>
      <c r="J51" s="133"/>
      <c r="K51" s="124"/>
      <c r="L51" s="3"/>
      <c r="M51" s="124"/>
      <c r="N51" s="125"/>
      <c r="O51" s="118"/>
      <c r="P51" s="118"/>
    </row>
    <row r="52" spans="1:16" ht="15.75" hidden="1" customHeight="1">
      <c r="A52" s="1"/>
      <c r="B52" s="119"/>
      <c r="C52" s="120"/>
      <c r="D52" s="120" t="s">
        <v>180</v>
      </c>
      <c r="E52" s="1" t="s">
        <v>181</v>
      </c>
      <c r="F52" s="121">
        <f>SUM(G52:Q52)</f>
        <v>0</v>
      </c>
      <c r="G52" s="122"/>
      <c r="H52" s="123"/>
      <c r="I52" s="3"/>
      <c r="J52" s="124"/>
      <c r="K52" s="124"/>
      <c r="L52" s="3"/>
      <c r="M52" s="124"/>
      <c r="N52" s="125"/>
      <c r="O52" s="118"/>
      <c r="P52" s="118"/>
    </row>
    <row r="53" spans="1:16" ht="15.75" hidden="1" customHeight="1">
      <c r="B53" s="119"/>
      <c r="C53" s="120"/>
      <c r="D53" s="120" t="s">
        <v>74</v>
      </c>
      <c r="E53" s="2" t="s">
        <v>75</v>
      </c>
      <c r="F53" s="121">
        <f>SUM(G53:Q53)</f>
        <v>0</v>
      </c>
      <c r="G53" s="122"/>
      <c r="H53" s="123"/>
      <c r="I53" s="3"/>
      <c r="J53" s="124"/>
      <c r="K53" s="124"/>
      <c r="L53" s="3"/>
      <c r="M53" s="124"/>
      <c r="N53" s="125"/>
      <c r="O53" s="118"/>
      <c r="P53" s="118"/>
    </row>
    <row r="54" spans="1:16" ht="15.75" hidden="1" customHeight="1">
      <c r="A54" s="1"/>
      <c r="B54" s="119"/>
      <c r="C54" s="120"/>
      <c r="D54" s="120" t="s">
        <v>182</v>
      </c>
      <c r="E54" s="70" t="s">
        <v>183</v>
      </c>
      <c r="F54" s="121">
        <f>SUM(G54:Q54)</f>
        <v>0</v>
      </c>
      <c r="G54" s="122"/>
      <c r="H54" s="123"/>
      <c r="I54" s="3"/>
      <c r="J54" s="124"/>
      <c r="K54" s="124"/>
      <c r="L54" s="3"/>
      <c r="M54" s="124"/>
      <c r="N54" s="125"/>
      <c r="O54" s="118"/>
      <c r="P54" s="118"/>
    </row>
    <row r="55" spans="1:16" ht="15.75" hidden="1" customHeight="1">
      <c r="B55" s="119"/>
      <c r="C55" s="120"/>
      <c r="D55" s="120" t="s">
        <v>184</v>
      </c>
      <c r="E55" s="2" t="s">
        <v>185</v>
      </c>
      <c r="F55" s="121">
        <f>SUM(G55:Q55)</f>
        <v>0</v>
      </c>
      <c r="G55" s="122"/>
      <c r="H55" s="123"/>
      <c r="I55" s="3"/>
      <c r="J55" s="124"/>
      <c r="K55" s="124"/>
      <c r="L55" s="3"/>
      <c r="M55" s="124"/>
      <c r="N55" s="117"/>
      <c r="O55" s="118"/>
      <c r="P55" s="118"/>
    </row>
    <row r="56" spans="1:16" ht="15.75" customHeight="1">
      <c r="B56" s="119"/>
      <c r="C56" s="120" t="s">
        <v>76</v>
      </c>
      <c r="D56" s="120" t="s">
        <v>15</v>
      </c>
      <c r="E56" s="2" t="s">
        <v>77</v>
      </c>
      <c r="F56" s="121">
        <f>+F57+F58+F59+F60+F61+F62</f>
        <v>837092</v>
      </c>
      <c r="G56" s="126">
        <f t="shared" ref="G56:L56" si="9">SUM(G57:G62)</f>
        <v>0</v>
      </c>
      <c r="H56" s="127">
        <f t="shared" si="9"/>
        <v>260000</v>
      </c>
      <c r="I56" s="127">
        <f t="shared" si="9"/>
        <v>0</v>
      </c>
      <c r="J56" s="127">
        <f t="shared" si="9"/>
        <v>0</v>
      </c>
      <c r="K56" s="127">
        <f t="shared" si="9"/>
        <v>0</v>
      </c>
      <c r="L56" s="128">
        <f t="shared" si="9"/>
        <v>577092</v>
      </c>
      <c r="M56" s="129"/>
      <c r="N56" s="121"/>
      <c r="O56" s="118"/>
      <c r="P56" s="118"/>
    </row>
    <row r="57" spans="1:16" ht="15.75" hidden="1" customHeight="1">
      <c r="A57" s="1"/>
      <c r="B57" s="119"/>
      <c r="C57" s="120"/>
      <c r="D57" s="120" t="s">
        <v>78</v>
      </c>
      <c r="E57" s="70" t="s">
        <v>79</v>
      </c>
      <c r="F57" s="121">
        <f>SUM(G57:Q57)</f>
        <v>0</v>
      </c>
      <c r="G57" s="126"/>
      <c r="H57" s="127"/>
      <c r="I57" s="128"/>
      <c r="J57" s="129"/>
      <c r="K57" s="129"/>
      <c r="L57" s="128"/>
      <c r="M57" s="129"/>
      <c r="N57" s="121"/>
      <c r="O57" s="118"/>
      <c r="P57" s="118"/>
    </row>
    <row r="58" spans="1:16" ht="15.75" customHeight="1">
      <c r="B58" s="119"/>
      <c r="C58" s="120"/>
      <c r="D58" s="120" t="s">
        <v>165</v>
      </c>
      <c r="E58" s="2" t="s">
        <v>186</v>
      </c>
      <c r="F58" s="121">
        <f>SUM(G58:Q58)</f>
        <v>468334</v>
      </c>
      <c r="G58" s="122"/>
      <c r="H58" s="123"/>
      <c r="I58" s="3"/>
      <c r="J58" s="124"/>
      <c r="K58" s="133"/>
      <c r="L58" s="3">
        <v>468334</v>
      </c>
      <c r="M58" s="124"/>
      <c r="N58" s="125"/>
      <c r="O58" s="118"/>
      <c r="P58" s="118"/>
    </row>
    <row r="59" spans="1:16" ht="15.75" hidden="1" customHeight="1">
      <c r="A59" s="1"/>
      <c r="B59" s="119"/>
      <c r="C59" s="120"/>
      <c r="D59" s="120" t="s">
        <v>187</v>
      </c>
      <c r="E59" s="2" t="s">
        <v>188</v>
      </c>
      <c r="F59" s="121">
        <f>SUM(G59:Q59)</f>
        <v>0</v>
      </c>
      <c r="G59" s="122"/>
      <c r="H59" s="123"/>
      <c r="I59" s="3"/>
      <c r="J59" s="124"/>
      <c r="K59" s="130"/>
      <c r="L59" s="3"/>
      <c r="M59" s="124"/>
      <c r="N59" s="125"/>
      <c r="O59" s="118"/>
      <c r="P59" s="118"/>
    </row>
    <row r="60" spans="1:16" ht="15.75" customHeight="1">
      <c r="A60" s="1"/>
      <c r="B60" s="119"/>
      <c r="C60" s="120"/>
      <c r="D60" s="120" t="s">
        <v>82</v>
      </c>
      <c r="E60" s="2" t="s">
        <v>83</v>
      </c>
      <c r="F60" s="121">
        <f>SUM(G60:Q60)</f>
        <v>108758</v>
      </c>
      <c r="G60" s="122"/>
      <c r="H60" s="123"/>
      <c r="I60" s="3"/>
      <c r="J60" s="124"/>
      <c r="K60" s="133"/>
      <c r="L60" s="3">
        <v>108758</v>
      </c>
      <c r="M60" s="124"/>
      <c r="N60" s="125"/>
      <c r="O60" s="118"/>
      <c r="P60" s="118"/>
    </row>
    <row r="61" spans="1:16" ht="30.75" hidden="1" customHeight="1">
      <c r="A61" s="1"/>
      <c r="B61" s="119"/>
      <c r="C61" s="120"/>
      <c r="D61" s="120" t="s">
        <v>84</v>
      </c>
      <c r="E61" s="70" t="s">
        <v>83</v>
      </c>
      <c r="F61" s="121">
        <f>SUM(G61:Q61)</f>
        <v>0</v>
      </c>
      <c r="G61" s="122"/>
      <c r="H61" s="123"/>
      <c r="I61" s="3"/>
      <c r="J61" s="124"/>
      <c r="K61" s="130"/>
      <c r="L61" s="3"/>
      <c r="M61" s="124"/>
      <c r="N61" s="125"/>
      <c r="O61" s="118"/>
      <c r="P61" s="118"/>
    </row>
    <row r="62" spans="1:16" ht="15.75" customHeight="1">
      <c r="A62" s="1"/>
      <c r="B62" s="109"/>
      <c r="C62" s="110"/>
      <c r="D62" s="120" t="s">
        <v>86</v>
      </c>
      <c r="E62" s="70" t="s">
        <v>87</v>
      </c>
      <c r="F62" s="121">
        <f>SUM(G62:Q62)</f>
        <v>260000</v>
      </c>
      <c r="G62" s="122"/>
      <c r="H62" s="123">
        <v>260000</v>
      </c>
      <c r="I62" s="3"/>
      <c r="J62" s="124"/>
      <c r="K62" s="130"/>
      <c r="L62" s="3"/>
      <c r="M62" s="124"/>
      <c r="N62" s="125"/>
      <c r="O62" s="118"/>
      <c r="P62" s="118"/>
    </row>
    <row r="63" spans="1:16" ht="15.75" customHeight="1">
      <c r="A63" s="1"/>
      <c r="B63" s="109" t="s">
        <v>88</v>
      </c>
      <c r="C63" s="110"/>
      <c r="D63" s="110"/>
      <c r="E63" s="14" t="s">
        <v>189</v>
      </c>
      <c r="F63" s="121">
        <f>+F64</f>
        <v>0</v>
      </c>
      <c r="G63" s="122"/>
      <c r="H63" s="123"/>
      <c r="I63" s="3"/>
      <c r="J63" s="124"/>
      <c r="K63" s="130"/>
      <c r="L63" s="3"/>
      <c r="M63" s="124"/>
      <c r="N63" s="125"/>
      <c r="O63" s="118"/>
      <c r="P63" s="118"/>
    </row>
    <row r="64" spans="1:16" ht="15.75" customHeight="1">
      <c r="A64" s="1"/>
      <c r="B64" s="119"/>
      <c r="C64" s="120" t="s">
        <v>90</v>
      </c>
      <c r="D64" s="120"/>
      <c r="E64" s="1" t="s">
        <v>190</v>
      </c>
      <c r="F64" s="121">
        <f>SUM(G64:Q64)</f>
        <v>0</v>
      </c>
      <c r="G64" s="122"/>
      <c r="H64" s="123"/>
      <c r="I64" s="3"/>
      <c r="J64" s="124"/>
      <c r="K64" s="130"/>
      <c r="L64" s="3"/>
      <c r="M64" s="124"/>
      <c r="N64" s="117"/>
      <c r="O64" s="118"/>
      <c r="P64" s="118"/>
    </row>
    <row r="65" spans="1:30" ht="15.75" customHeight="1">
      <c r="A65" s="14"/>
      <c r="B65" s="109" t="s">
        <v>92</v>
      </c>
      <c r="C65" s="110" t="s">
        <v>14</v>
      </c>
      <c r="D65" s="110" t="s">
        <v>15</v>
      </c>
      <c r="E65" s="6" t="s">
        <v>93</v>
      </c>
      <c r="F65" s="111">
        <f>+F66+F67+F68+F69+F70</f>
        <v>44342</v>
      </c>
      <c r="G65" s="126"/>
      <c r="H65" s="127"/>
      <c r="I65" s="128"/>
      <c r="J65" s="129"/>
      <c r="K65" s="152">
        <f>SUM(K66:K70)</f>
        <v>32462</v>
      </c>
      <c r="L65" s="158"/>
      <c r="M65" s="152"/>
      <c r="N65" s="111"/>
      <c r="O65" s="118"/>
      <c r="P65" s="118"/>
    </row>
    <row r="66" spans="1:30" ht="15.75" customHeight="1">
      <c r="B66" s="119"/>
      <c r="C66" s="120" t="s">
        <v>37</v>
      </c>
      <c r="D66" s="120" t="s">
        <v>15</v>
      </c>
      <c r="E66" s="2" t="s">
        <v>94</v>
      </c>
      <c r="F66" s="121">
        <f>SUM(G66:Q66)</f>
        <v>-10620</v>
      </c>
      <c r="G66" s="122"/>
      <c r="H66" s="123"/>
      <c r="I66" s="3"/>
      <c r="J66" s="124"/>
      <c r="K66" s="124"/>
      <c r="L66" s="3"/>
      <c r="M66" s="124"/>
      <c r="N66" s="125">
        <v>-10620</v>
      </c>
      <c r="O66" s="118"/>
      <c r="P66" s="118"/>
    </row>
    <row r="67" spans="1:30" ht="15.75" customHeight="1">
      <c r="B67" s="119"/>
      <c r="C67" s="120" t="s">
        <v>109</v>
      </c>
      <c r="D67" s="120" t="s">
        <v>15</v>
      </c>
      <c r="E67" s="2" t="s">
        <v>191</v>
      </c>
      <c r="F67" s="121">
        <f>SUM(G67:Q67)</f>
        <v>21000</v>
      </c>
      <c r="G67" s="122"/>
      <c r="H67" s="123"/>
      <c r="I67" s="3"/>
      <c r="J67" s="124"/>
      <c r="K67" s="124"/>
      <c r="L67" s="3"/>
      <c r="M67" s="124"/>
      <c r="N67" s="125">
        <v>21000</v>
      </c>
      <c r="O67" s="118"/>
      <c r="P67" s="118"/>
    </row>
    <row r="68" spans="1:30" ht="15.75" customHeight="1">
      <c r="B68" s="119"/>
      <c r="C68" s="120" t="s">
        <v>192</v>
      </c>
      <c r="D68" s="120" t="s">
        <v>15</v>
      </c>
      <c r="E68" s="2" t="s">
        <v>193</v>
      </c>
      <c r="F68" s="121">
        <f>SUM(G68:Q68)</f>
        <v>0</v>
      </c>
      <c r="G68" s="122"/>
      <c r="H68" s="123"/>
      <c r="I68" s="3"/>
      <c r="J68" s="124"/>
      <c r="K68" s="124"/>
      <c r="L68" s="3"/>
      <c r="M68" s="124"/>
      <c r="N68" s="125"/>
      <c r="O68" s="118"/>
      <c r="P68" s="118"/>
    </row>
    <row r="69" spans="1:30" ht="15.75" customHeight="1">
      <c r="B69" s="119"/>
      <c r="C69" s="120" t="s">
        <v>22</v>
      </c>
      <c r="D69" s="120" t="s">
        <v>15</v>
      </c>
      <c r="E69" s="2" t="s">
        <v>99</v>
      </c>
      <c r="F69" s="121">
        <f>SUM(G69:Q69)</f>
        <v>41500</v>
      </c>
      <c r="G69" s="122"/>
      <c r="H69" s="123"/>
      <c r="I69" s="3">
        <v>40000</v>
      </c>
      <c r="J69" s="124"/>
      <c r="K69" s="124"/>
      <c r="L69" s="3"/>
      <c r="M69" s="124"/>
      <c r="N69" s="125">
        <v>1500</v>
      </c>
      <c r="O69" s="118"/>
      <c r="P69" s="118"/>
    </row>
    <row r="70" spans="1:30" ht="15.75" customHeight="1">
      <c r="B70" s="119"/>
      <c r="C70" s="120" t="s">
        <v>76</v>
      </c>
      <c r="D70" s="120" t="s">
        <v>15</v>
      </c>
      <c r="E70" s="2" t="s">
        <v>100</v>
      </c>
      <c r="F70" s="121">
        <f>SUM(G70:Q70)</f>
        <v>-7538</v>
      </c>
      <c r="G70" s="122"/>
      <c r="H70" s="123"/>
      <c r="I70" s="3">
        <v>-40000</v>
      </c>
      <c r="J70" s="124"/>
      <c r="K70" s="124">
        <v>32462</v>
      </c>
      <c r="L70" s="3"/>
      <c r="M70" s="124"/>
      <c r="N70" s="125"/>
      <c r="O70" s="118"/>
      <c r="P70" s="118"/>
    </row>
    <row r="71" spans="1:30" ht="15.75" customHeight="1">
      <c r="A71" s="1"/>
      <c r="B71" s="109" t="s">
        <v>101</v>
      </c>
      <c r="C71" s="120"/>
      <c r="D71" s="120"/>
      <c r="E71" s="6" t="s">
        <v>102</v>
      </c>
      <c r="F71" s="121">
        <f t="shared" ref="F71:F72" si="10">+F72</f>
        <v>0</v>
      </c>
      <c r="G71" s="122"/>
      <c r="H71" s="123"/>
      <c r="I71" s="3"/>
      <c r="J71" s="124"/>
      <c r="K71" s="124"/>
      <c r="L71" s="3"/>
      <c r="M71" s="124"/>
      <c r="N71" s="125"/>
      <c r="O71" s="118"/>
      <c r="P71" s="118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>
      <c r="A72" s="1"/>
      <c r="B72" s="119"/>
      <c r="C72" s="157" t="s">
        <v>17</v>
      </c>
      <c r="D72" s="120"/>
      <c r="E72" s="2" t="s">
        <v>103</v>
      </c>
      <c r="F72" s="121">
        <f t="shared" si="10"/>
        <v>0</v>
      </c>
      <c r="G72" s="122"/>
      <c r="H72" s="123"/>
      <c r="I72" s="3"/>
      <c r="J72" s="124"/>
      <c r="K72" s="124"/>
      <c r="L72" s="3"/>
      <c r="M72" s="124"/>
      <c r="N72" s="125"/>
      <c r="O72" s="118"/>
      <c r="P72" s="118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>
      <c r="A73" s="1"/>
      <c r="B73" s="119"/>
      <c r="C73" s="120"/>
      <c r="D73" s="120" t="s">
        <v>104</v>
      </c>
      <c r="E73" s="2" t="s">
        <v>105</v>
      </c>
      <c r="F73" s="121"/>
      <c r="G73" s="122"/>
      <c r="H73" s="123"/>
      <c r="I73" s="3"/>
      <c r="J73" s="124"/>
      <c r="K73" s="124"/>
      <c r="L73" s="3"/>
      <c r="M73" s="124"/>
      <c r="N73" s="125"/>
      <c r="O73" s="118"/>
      <c r="P73" s="118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>
      <c r="A74" s="14"/>
      <c r="B74" s="109" t="s">
        <v>106</v>
      </c>
      <c r="C74" s="110" t="s">
        <v>14</v>
      </c>
      <c r="D74" s="110" t="s">
        <v>15</v>
      </c>
      <c r="E74" s="6" t="s">
        <v>107</v>
      </c>
      <c r="F74" s="111">
        <f>SUM(G74:Q74)</f>
        <v>1085582</v>
      </c>
      <c r="G74" s="122">
        <f t="shared" ref="G74:J74" si="11">G75+G76+G77+G78</f>
        <v>0</v>
      </c>
      <c r="H74" s="123">
        <f t="shared" si="11"/>
        <v>0</v>
      </c>
      <c r="I74" s="123">
        <f t="shared" si="11"/>
        <v>0</v>
      </c>
      <c r="J74" s="123">
        <f t="shared" si="11"/>
        <v>1085582</v>
      </c>
      <c r="K74" s="115"/>
      <c r="L74" s="114"/>
      <c r="M74" s="115"/>
      <c r="N74" s="117"/>
      <c r="O74" s="118"/>
      <c r="P74" s="118"/>
    </row>
    <row r="75" spans="1:30" ht="15.75" customHeight="1">
      <c r="B75" s="119"/>
      <c r="C75" s="120" t="s">
        <v>30</v>
      </c>
      <c r="D75" s="120" t="s">
        <v>15</v>
      </c>
      <c r="E75" s="2" t="s">
        <v>108</v>
      </c>
      <c r="F75" s="121">
        <f>SUM(G75:Q75)</f>
        <v>0</v>
      </c>
      <c r="G75" s="122"/>
      <c r="H75" s="123"/>
      <c r="I75" s="3"/>
      <c r="J75" s="124"/>
      <c r="K75" s="124"/>
      <c r="L75" s="3"/>
      <c r="M75" s="124"/>
      <c r="N75" s="125"/>
      <c r="O75" s="118"/>
      <c r="P75" s="118"/>
    </row>
    <row r="76" spans="1:30" ht="15.75" customHeight="1">
      <c r="B76" s="119"/>
      <c r="C76" s="120" t="s">
        <v>109</v>
      </c>
      <c r="D76" s="120" t="s">
        <v>15</v>
      </c>
      <c r="E76" s="2" t="s">
        <v>110</v>
      </c>
      <c r="F76" s="121">
        <f>SUM(G76:Q76)</f>
        <v>0</v>
      </c>
      <c r="G76" s="122"/>
      <c r="H76" s="123"/>
      <c r="I76" s="3"/>
      <c r="J76" s="124"/>
      <c r="K76" s="124"/>
      <c r="L76" s="3"/>
      <c r="M76" s="124"/>
      <c r="N76" s="125"/>
      <c r="O76" s="118"/>
      <c r="P76" s="118"/>
    </row>
    <row r="77" spans="1:30" ht="15.75" customHeight="1">
      <c r="B77" s="119"/>
      <c r="C77" s="120" t="s">
        <v>22</v>
      </c>
      <c r="D77" s="120" t="s">
        <v>15</v>
      </c>
      <c r="E77" s="2" t="s">
        <v>111</v>
      </c>
      <c r="F77" s="121">
        <f>SUM(G77:Q77)</f>
        <v>0</v>
      </c>
      <c r="G77" s="122"/>
      <c r="H77" s="123"/>
      <c r="I77" s="3"/>
      <c r="J77" s="124"/>
      <c r="K77" s="124"/>
      <c r="L77" s="3"/>
      <c r="M77" s="124"/>
      <c r="N77" s="125"/>
      <c r="O77" s="118"/>
      <c r="P77" s="118"/>
    </row>
    <row r="78" spans="1:30" ht="15.75" customHeight="1">
      <c r="A78" s="1"/>
      <c r="B78" s="119"/>
      <c r="C78" s="120" t="s">
        <v>76</v>
      </c>
      <c r="D78" s="120" t="s">
        <v>15</v>
      </c>
      <c r="E78" s="2" t="s">
        <v>194</v>
      </c>
      <c r="F78" s="121">
        <f>SUM(G78:Q78)</f>
        <v>1085582</v>
      </c>
      <c r="G78" s="122"/>
      <c r="H78" s="123"/>
      <c r="I78" s="3"/>
      <c r="J78" s="124">
        <v>1085582</v>
      </c>
      <c r="K78" s="124"/>
      <c r="L78" s="3"/>
      <c r="M78" s="124"/>
      <c r="N78" s="125"/>
      <c r="O78" s="118"/>
      <c r="P78" s="118"/>
    </row>
    <row r="79" spans="1:30" ht="15.75" customHeight="1" thickBot="1">
      <c r="B79" s="159" t="s">
        <v>114</v>
      </c>
      <c r="C79" s="160"/>
      <c r="D79" s="160"/>
      <c r="E79" s="161" t="s">
        <v>115</v>
      </c>
      <c r="F79" s="162">
        <f>SUM(G79:Q79)</f>
        <v>0</v>
      </c>
      <c r="G79" s="163"/>
      <c r="H79" s="164"/>
      <c r="I79" s="165"/>
      <c r="J79" s="165"/>
      <c r="K79" s="165"/>
      <c r="L79" s="166"/>
      <c r="M79" s="165"/>
      <c r="N79" s="167"/>
      <c r="O79" s="168"/>
      <c r="P79" s="168"/>
    </row>
    <row r="80" spans="1:30" ht="15.75" customHeight="1">
      <c r="F80" s="1"/>
      <c r="N80" s="1"/>
    </row>
    <row r="81" spans="4:14" ht="15.75" customHeight="1">
      <c r="D81" s="2"/>
      <c r="E81" s="1"/>
      <c r="F81" s="1"/>
      <c r="N81" s="1"/>
    </row>
    <row r="82" spans="4:14" ht="15.75" customHeight="1">
      <c r="E82" s="1"/>
      <c r="F82" s="1"/>
      <c r="N82" s="1"/>
    </row>
    <row r="83" spans="4:14" ht="15.75" customHeight="1">
      <c r="E83" s="1"/>
      <c r="F83" s="1"/>
      <c r="N83" s="1"/>
    </row>
    <row r="84" spans="4:14" ht="15.75" customHeight="1">
      <c r="D84" s="1"/>
      <c r="E84" s="1"/>
      <c r="F84" s="1"/>
      <c r="N84" s="1"/>
    </row>
    <row r="85" spans="4:14" ht="15.75" customHeight="1">
      <c r="F85" s="1"/>
      <c r="N85" s="1"/>
    </row>
    <row r="86" spans="4:14" ht="15.75" customHeight="1">
      <c r="E86" s="1"/>
      <c r="F86" s="1"/>
      <c r="N86" s="1"/>
    </row>
    <row r="87" spans="4:14" ht="15.75" customHeight="1">
      <c r="E87" s="169"/>
      <c r="F87" s="1"/>
      <c r="N87" s="1"/>
    </row>
    <row r="88" spans="4:14" ht="15.75" customHeight="1">
      <c r="E88" s="1"/>
      <c r="F88" s="1"/>
      <c r="N88" s="1"/>
    </row>
    <row r="89" spans="4:14" ht="15.75" customHeight="1">
      <c r="E89" s="1"/>
      <c r="F89" s="1"/>
      <c r="N89" s="1"/>
    </row>
    <row r="90" spans="4:14" ht="15.75" customHeight="1">
      <c r="E90" s="1"/>
      <c r="F90" s="1"/>
      <c r="N90" s="1"/>
    </row>
    <row r="91" spans="4:14" ht="15.75" customHeight="1">
      <c r="E91" s="13"/>
      <c r="F91" s="1"/>
      <c r="N91" s="1"/>
    </row>
    <row r="92" spans="4:14" ht="15.75" customHeight="1">
      <c r="F92" s="1"/>
      <c r="N92" s="1"/>
    </row>
    <row r="93" spans="4:14" ht="15.75" customHeight="1">
      <c r="F93" s="1"/>
      <c r="N93" s="1"/>
    </row>
    <row r="94" spans="4:14" ht="15.75" customHeight="1">
      <c r="F94" s="1"/>
      <c r="N94" s="1"/>
    </row>
    <row r="95" spans="4:14" ht="15.75" customHeight="1">
      <c r="F95" s="1"/>
      <c r="N95" s="1"/>
    </row>
    <row r="96" spans="4:14" ht="15.75" customHeight="1">
      <c r="F96" s="1"/>
      <c r="N96" s="1"/>
    </row>
    <row r="97" spans="6:14" ht="15.75" customHeight="1">
      <c r="F97" s="1"/>
      <c r="N97" s="1"/>
    </row>
    <row r="98" spans="6:14" ht="15.75" customHeight="1">
      <c r="F98" s="1"/>
      <c r="N98" s="1"/>
    </row>
    <row r="99" spans="6:14" ht="15.75" customHeight="1">
      <c r="F99" s="1"/>
      <c r="N99" s="1"/>
    </row>
    <row r="100" spans="6:14" ht="15.75" customHeight="1">
      <c r="F100" s="1"/>
      <c r="N100" s="1"/>
    </row>
    <row r="101" spans="6:14" ht="15.75" customHeight="1">
      <c r="F101" s="1"/>
      <c r="N101" s="1"/>
    </row>
    <row r="102" spans="6:14" ht="15.75" customHeight="1">
      <c r="F102" s="1"/>
      <c r="N102" s="1"/>
    </row>
    <row r="103" spans="6:14" ht="15.75" customHeight="1">
      <c r="F103" s="1"/>
      <c r="N103" s="1"/>
    </row>
    <row r="104" spans="6:14" ht="15.75" customHeight="1">
      <c r="F104" s="1"/>
      <c r="N104" s="1"/>
    </row>
    <row r="105" spans="6:14" ht="15.75" customHeight="1">
      <c r="F105" s="1"/>
      <c r="N105" s="1"/>
    </row>
    <row r="106" spans="6:14" ht="15.75" customHeight="1">
      <c r="F106" s="1"/>
      <c r="N106" s="1"/>
    </row>
    <row r="107" spans="6:14" ht="15.75" customHeight="1">
      <c r="F107" s="1"/>
      <c r="N107" s="1"/>
    </row>
    <row r="108" spans="6:14" ht="15.75" customHeight="1">
      <c r="F108" s="1"/>
      <c r="N108" s="1"/>
    </row>
    <row r="109" spans="6:14" ht="15.75" customHeight="1">
      <c r="F109" s="1"/>
      <c r="N109" s="1"/>
    </row>
    <row r="110" spans="6:14" ht="15.75" customHeight="1">
      <c r="F110" s="1"/>
      <c r="N110" s="1"/>
    </row>
    <row r="111" spans="6:14" ht="15.75" customHeight="1">
      <c r="F111" s="1"/>
      <c r="N111" s="1"/>
    </row>
    <row r="112" spans="6:14" ht="15.75" customHeight="1">
      <c r="F112" s="1"/>
      <c r="N112" s="1"/>
    </row>
    <row r="113" spans="6:14" ht="15.75" customHeight="1">
      <c r="F113" s="1"/>
      <c r="N113" s="1"/>
    </row>
    <row r="114" spans="6:14" ht="15.75" customHeight="1">
      <c r="F114" s="1"/>
      <c r="N114" s="1"/>
    </row>
    <row r="115" spans="6:14" ht="15.75" customHeight="1">
      <c r="F115" s="1"/>
      <c r="N115" s="1"/>
    </row>
    <row r="116" spans="6:14" ht="15.75" customHeight="1">
      <c r="F116" s="1"/>
      <c r="N116" s="1"/>
    </row>
    <row r="117" spans="6:14" ht="15.75" customHeight="1">
      <c r="F117" s="1"/>
      <c r="N117" s="1"/>
    </row>
    <row r="118" spans="6:14" ht="15.75" customHeight="1">
      <c r="F118" s="1"/>
      <c r="N118" s="1"/>
    </row>
    <row r="119" spans="6:14" ht="15.75" customHeight="1">
      <c r="F119" s="1"/>
      <c r="N119" s="1"/>
    </row>
    <row r="120" spans="6:14" ht="15.75" customHeight="1">
      <c r="F120" s="1"/>
      <c r="N120" s="1"/>
    </row>
    <row r="121" spans="6:14" ht="15.75" customHeight="1">
      <c r="F121" s="1"/>
      <c r="N121" s="1"/>
    </row>
    <row r="122" spans="6:14" ht="15.75" customHeight="1">
      <c r="F122" s="1"/>
      <c r="N122" s="1"/>
    </row>
    <row r="123" spans="6:14" ht="15.75" customHeight="1">
      <c r="F123" s="1"/>
      <c r="N123" s="1"/>
    </row>
    <row r="124" spans="6:14" ht="15.75" customHeight="1">
      <c r="F124" s="1"/>
      <c r="N124" s="1"/>
    </row>
    <row r="125" spans="6:14" ht="15.75" customHeight="1">
      <c r="F125" s="1"/>
      <c r="N125" s="1"/>
    </row>
    <row r="126" spans="6:14" ht="15.75" customHeight="1">
      <c r="F126" s="1"/>
      <c r="N126" s="1"/>
    </row>
    <row r="127" spans="6:14" ht="15.75" customHeight="1">
      <c r="F127" s="1"/>
      <c r="N127" s="1"/>
    </row>
    <row r="128" spans="6:14" ht="15.75" customHeight="1">
      <c r="F128" s="1"/>
      <c r="N128" s="1"/>
    </row>
    <row r="129" spans="6:14" ht="15.75" customHeight="1">
      <c r="F129" s="1"/>
      <c r="N129" s="1"/>
    </row>
    <row r="130" spans="6:14" ht="15.75" customHeight="1">
      <c r="F130" s="1"/>
      <c r="N130" s="1"/>
    </row>
    <row r="131" spans="6:14" ht="15.75" customHeight="1">
      <c r="F131" s="1"/>
      <c r="N131" s="1"/>
    </row>
    <row r="132" spans="6:14" ht="15.75" customHeight="1">
      <c r="F132" s="1"/>
      <c r="N132" s="1"/>
    </row>
    <row r="133" spans="6:14" ht="15.75" customHeight="1">
      <c r="F133" s="1"/>
      <c r="N133" s="1"/>
    </row>
    <row r="134" spans="6:14" ht="15.75" customHeight="1">
      <c r="F134" s="1"/>
      <c r="N134" s="1"/>
    </row>
    <row r="135" spans="6:14" ht="15.75" customHeight="1">
      <c r="F135" s="1"/>
      <c r="N135" s="1"/>
    </row>
    <row r="136" spans="6:14" ht="15.75" customHeight="1">
      <c r="F136" s="1"/>
      <c r="N136" s="1"/>
    </row>
    <row r="137" spans="6:14" ht="15.75" customHeight="1">
      <c r="F137" s="1"/>
      <c r="N137" s="1"/>
    </row>
    <row r="138" spans="6:14" ht="15.75" customHeight="1">
      <c r="F138" s="1"/>
      <c r="N138" s="1"/>
    </row>
    <row r="139" spans="6:14" ht="15.75" customHeight="1">
      <c r="F139" s="1"/>
      <c r="N139" s="1"/>
    </row>
    <row r="140" spans="6:14" ht="15.75" customHeight="1">
      <c r="F140" s="1"/>
      <c r="N140" s="1"/>
    </row>
    <row r="141" spans="6:14" ht="15.75" customHeight="1">
      <c r="F141" s="1"/>
      <c r="N141" s="1"/>
    </row>
    <row r="142" spans="6:14" ht="15.75" customHeight="1">
      <c r="F142" s="1"/>
      <c r="N142" s="1"/>
    </row>
    <row r="143" spans="6:14" ht="15.75" customHeight="1">
      <c r="F143" s="1"/>
      <c r="N143" s="1"/>
    </row>
    <row r="144" spans="6:14" ht="15.75" customHeight="1">
      <c r="F144" s="1"/>
      <c r="N144" s="1"/>
    </row>
    <row r="145" spans="6:14" ht="15.75" customHeight="1">
      <c r="F145" s="1"/>
      <c r="N145" s="1"/>
    </row>
    <row r="146" spans="6:14" ht="15.75" customHeight="1">
      <c r="F146" s="1"/>
      <c r="N146" s="1"/>
    </row>
    <row r="147" spans="6:14" ht="15.75" customHeight="1">
      <c r="F147" s="1"/>
      <c r="N147" s="1"/>
    </row>
    <row r="148" spans="6:14" ht="15.75" customHeight="1">
      <c r="F148" s="1"/>
      <c r="N148" s="1"/>
    </row>
    <row r="149" spans="6:14" ht="15.75" customHeight="1">
      <c r="F149" s="1"/>
      <c r="N149" s="1"/>
    </row>
    <row r="150" spans="6:14" ht="15.75" customHeight="1">
      <c r="F150" s="1"/>
      <c r="N150" s="1"/>
    </row>
    <row r="151" spans="6:14" ht="15.75" customHeight="1">
      <c r="F151" s="1"/>
      <c r="N151" s="1"/>
    </row>
    <row r="152" spans="6:14" ht="15.75" customHeight="1">
      <c r="F152" s="1"/>
      <c r="N152" s="1"/>
    </row>
    <row r="153" spans="6:14" ht="15.75" customHeight="1">
      <c r="F153" s="1"/>
      <c r="N153" s="1"/>
    </row>
    <row r="154" spans="6:14" ht="15.75" customHeight="1">
      <c r="F154" s="1"/>
      <c r="N154" s="1"/>
    </row>
    <row r="155" spans="6:14" ht="15.75" customHeight="1">
      <c r="F155" s="1"/>
      <c r="N155" s="1"/>
    </row>
    <row r="156" spans="6:14" ht="15.75" customHeight="1">
      <c r="F156" s="1"/>
      <c r="N156" s="1"/>
    </row>
    <row r="157" spans="6:14" ht="15.75" customHeight="1">
      <c r="F157" s="1"/>
      <c r="N157" s="1"/>
    </row>
    <row r="158" spans="6:14" ht="15.75" customHeight="1">
      <c r="F158" s="1"/>
      <c r="N158" s="1"/>
    </row>
    <row r="159" spans="6:14" ht="15.75" customHeight="1">
      <c r="F159" s="1"/>
      <c r="N159" s="1"/>
    </row>
    <row r="160" spans="6:14" ht="15.75" customHeight="1">
      <c r="F160" s="1"/>
      <c r="N160" s="1"/>
    </row>
    <row r="161" spans="6:14" ht="15.75" customHeight="1">
      <c r="F161" s="1"/>
      <c r="N161" s="1"/>
    </row>
    <row r="162" spans="6:14" ht="15.75" customHeight="1">
      <c r="F162" s="1"/>
      <c r="N162" s="1"/>
    </row>
    <row r="163" spans="6:14" ht="15.75" customHeight="1">
      <c r="F163" s="1"/>
      <c r="N163" s="1"/>
    </row>
    <row r="164" spans="6:14" ht="15.75" customHeight="1">
      <c r="F164" s="1"/>
      <c r="N164" s="1"/>
    </row>
    <row r="165" spans="6:14" ht="15.75" customHeight="1">
      <c r="F165" s="1"/>
      <c r="N165" s="1"/>
    </row>
    <row r="166" spans="6:14" ht="15.75" customHeight="1">
      <c r="F166" s="1"/>
      <c r="N166" s="1"/>
    </row>
    <row r="167" spans="6:14" ht="15.75" customHeight="1">
      <c r="F167" s="1"/>
      <c r="N167" s="1"/>
    </row>
    <row r="168" spans="6:14" ht="15.75" customHeight="1">
      <c r="F168" s="1"/>
      <c r="N168" s="1"/>
    </row>
    <row r="169" spans="6:14" ht="15.75" customHeight="1">
      <c r="F169" s="1"/>
      <c r="N169" s="1"/>
    </row>
    <row r="170" spans="6:14" ht="15.75" customHeight="1">
      <c r="F170" s="1"/>
      <c r="N170" s="1"/>
    </row>
    <row r="171" spans="6:14" ht="15.75" customHeight="1">
      <c r="F171" s="1"/>
      <c r="N171" s="1"/>
    </row>
    <row r="172" spans="6:14" ht="15.75" customHeight="1">
      <c r="F172" s="1"/>
      <c r="N172" s="1"/>
    </row>
    <row r="173" spans="6:14" ht="15.75" customHeight="1">
      <c r="F173" s="1"/>
      <c r="N173" s="1"/>
    </row>
    <row r="174" spans="6:14" ht="15.75" customHeight="1">
      <c r="F174" s="1"/>
      <c r="N174" s="1"/>
    </row>
    <row r="175" spans="6:14" ht="15.75" customHeight="1">
      <c r="F175" s="1"/>
      <c r="N175" s="1"/>
    </row>
    <row r="176" spans="6:14" ht="15.75" customHeight="1">
      <c r="F176" s="1"/>
      <c r="N176" s="1"/>
    </row>
    <row r="177" spans="6:14" ht="15.75" customHeight="1">
      <c r="F177" s="1"/>
      <c r="N177" s="1"/>
    </row>
    <row r="178" spans="6:14" ht="15.75" customHeight="1">
      <c r="F178" s="1"/>
      <c r="N178" s="1"/>
    </row>
    <row r="179" spans="6:14" ht="15.75" customHeight="1">
      <c r="F179" s="1"/>
      <c r="N179" s="1"/>
    </row>
    <row r="180" spans="6:14" ht="15.75" customHeight="1">
      <c r="F180" s="1"/>
      <c r="N180" s="1"/>
    </row>
    <row r="181" spans="6:14" ht="15.75" customHeight="1">
      <c r="F181" s="1"/>
      <c r="N181" s="1"/>
    </row>
    <row r="182" spans="6:14" ht="15.75" customHeight="1">
      <c r="F182" s="1"/>
      <c r="N182" s="1"/>
    </row>
    <row r="183" spans="6:14" ht="15.75" customHeight="1">
      <c r="F183" s="1"/>
      <c r="N183" s="1"/>
    </row>
    <row r="184" spans="6:14" ht="15.75" customHeight="1">
      <c r="F184" s="1"/>
      <c r="N184" s="1"/>
    </row>
    <row r="185" spans="6:14" ht="15.75" customHeight="1">
      <c r="F185" s="1"/>
      <c r="N185" s="1"/>
    </row>
    <row r="186" spans="6:14" ht="15.75" customHeight="1">
      <c r="F186" s="1"/>
      <c r="N186" s="1"/>
    </row>
    <row r="187" spans="6:14" ht="15.75" customHeight="1">
      <c r="F187" s="1"/>
      <c r="N187" s="1"/>
    </row>
    <row r="188" spans="6:14" ht="15.75" customHeight="1">
      <c r="F188" s="1"/>
      <c r="N188" s="1"/>
    </row>
    <row r="189" spans="6:14" ht="15.75" customHeight="1">
      <c r="F189" s="1"/>
      <c r="N189" s="1"/>
    </row>
    <row r="190" spans="6:14" ht="15.75" customHeight="1">
      <c r="F190" s="1"/>
      <c r="N190" s="1"/>
    </row>
    <row r="191" spans="6:14" ht="15.75" customHeight="1">
      <c r="F191" s="1"/>
      <c r="N191" s="1"/>
    </row>
    <row r="192" spans="6:14" ht="15.75" customHeight="1">
      <c r="F192" s="1"/>
      <c r="N192" s="1"/>
    </row>
    <row r="193" spans="6:14" ht="15.75" customHeight="1">
      <c r="F193" s="1"/>
      <c r="N193" s="1"/>
    </row>
    <row r="194" spans="6:14" ht="15.75" customHeight="1">
      <c r="F194" s="1"/>
      <c r="N194" s="1"/>
    </row>
    <row r="195" spans="6:14" ht="15.75" customHeight="1">
      <c r="F195" s="1"/>
      <c r="N195" s="1"/>
    </row>
    <row r="196" spans="6:14" ht="15.75" customHeight="1">
      <c r="F196" s="1"/>
      <c r="N196" s="1"/>
    </row>
    <row r="197" spans="6:14" ht="15.75" customHeight="1">
      <c r="F197" s="1"/>
      <c r="N197" s="1"/>
    </row>
    <row r="198" spans="6:14" ht="15.75" customHeight="1">
      <c r="F198" s="1"/>
      <c r="N198" s="1"/>
    </row>
    <row r="199" spans="6:14" ht="15.75" customHeight="1">
      <c r="F199" s="1"/>
      <c r="N199" s="1"/>
    </row>
    <row r="200" spans="6:14" ht="15.75" customHeight="1">
      <c r="F200" s="1"/>
      <c r="N200" s="1"/>
    </row>
    <row r="201" spans="6:14" ht="15.75" customHeight="1">
      <c r="F201" s="1"/>
      <c r="N201" s="1"/>
    </row>
    <row r="202" spans="6:14" ht="15.75" customHeight="1">
      <c r="F202" s="1"/>
      <c r="N202" s="1"/>
    </row>
    <row r="203" spans="6:14" ht="15.75" customHeight="1">
      <c r="F203" s="1"/>
      <c r="N203" s="1"/>
    </row>
    <row r="204" spans="6:14" ht="15.75" customHeight="1">
      <c r="F204" s="1"/>
      <c r="N204" s="1"/>
    </row>
    <row r="205" spans="6:14" ht="15.75" customHeight="1">
      <c r="F205" s="1"/>
      <c r="N205" s="1"/>
    </row>
    <row r="206" spans="6:14" ht="15.75" customHeight="1">
      <c r="F206" s="1"/>
      <c r="N206" s="1"/>
    </row>
    <row r="207" spans="6:14" ht="15.75" customHeight="1">
      <c r="F207" s="1"/>
      <c r="N207" s="1"/>
    </row>
    <row r="208" spans="6:14" ht="15.75" customHeight="1">
      <c r="F208" s="1"/>
      <c r="N208" s="1"/>
    </row>
    <row r="209" spans="6:14" ht="15.75" customHeight="1">
      <c r="F209" s="1"/>
      <c r="N209" s="1"/>
    </row>
    <row r="210" spans="6:14" ht="15.75" customHeight="1">
      <c r="F210" s="1"/>
      <c r="N210" s="1"/>
    </row>
    <row r="211" spans="6:14" ht="15.75" customHeight="1">
      <c r="F211" s="1"/>
      <c r="N211" s="1"/>
    </row>
    <row r="212" spans="6:14" ht="15.75" customHeight="1">
      <c r="F212" s="1"/>
      <c r="N212" s="1"/>
    </row>
    <row r="213" spans="6:14" ht="15.75" customHeight="1">
      <c r="F213" s="1"/>
      <c r="N213" s="1"/>
    </row>
    <row r="214" spans="6:14" ht="15.75" customHeight="1">
      <c r="F214" s="1"/>
      <c r="N214" s="1"/>
    </row>
    <row r="215" spans="6:14" ht="15.75" customHeight="1">
      <c r="F215" s="1"/>
      <c r="N215" s="1"/>
    </row>
    <row r="216" spans="6:14" ht="15.75" customHeight="1">
      <c r="F216" s="1"/>
      <c r="N216" s="1"/>
    </row>
    <row r="217" spans="6:14" ht="15.75" customHeight="1">
      <c r="F217" s="1"/>
      <c r="N217" s="1"/>
    </row>
    <row r="218" spans="6:14" ht="15.75" customHeight="1">
      <c r="F218" s="1"/>
      <c r="N218" s="1"/>
    </row>
    <row r="219" spans="6:14" ht="15.75" customHeight="1">
      <c r="F219" s="1"/>
      <c r="N219" s="1"/>
    </row>
    <row r="220" spans="6:14" ht="15.75" customHeight="1">
      <c r="F220" s="1"/>
      <c r="N220" s="1"/>
    </row>
    <row r="221" spans="6:14" ht="15.75" customHeight="1">
      <c r="F221" s="1"/>
      <c r="N221" s="1"/>
    </row>
    <row r="222" spans="6:14" ht="15.75" customHeight="1">
      <c r="F222" s="1"/>
      <c r="N222" s="1"/>
    </row>
    <row r="223" spans="6:14" ht="15.75" customHeight="1">
      <c r="F223" s="1"/>
      <c r="N223" s="1"/>
    </row>
    <row r="224" spans="6:14" ht="15.75" customHeight="1">
      <c r="F224" s="1"/>
      <c r="N224" s="1"/>
    </row>
    <row r="225" spans="6:14" ht="15.75" customHeight="1">
      <c r="F225" s="1"/>
      <c r="N225" s="1"/>
    </row>
    <row r="226" spans="6:14" ht="15.75" customHeight="1">
      <c r="F226" s="1"/>
      <c r="N226" s="1"/>
    </row>
    <row r="227" spans="6:14" ht="15.75" customHeight="1">
      <c r="F227" s="1"/>
      <c r="N227" s="1"/>
    </row>
    <row r="228" spans="6:14" ht="15.75" customHeight="1">
      <c r="F228" s="1"/>
      <c r="N228" s="1"/>
    </row>
    <row r="229" spans="6:14" ht="15.75" customHeight="1">
      <c r="F229" s="1"/>
      <c r="N229" s="1"/>
    </row>
    <row r="230" spans="6:14" ht="15.75" customHeight="1">
      <c r="F230" s="1"/>
      <c r="N230" s="1"/>
    </row>
    <row r="231" spans="6:14" ht="15.75" customHeight="1">
      <c r="F231" s="1"/>
      <c r="N231" s="1"/>
    </row>
    <row r="232" spans="6:14" ht="15.75" customHeight="1">
      <c r="F232" s="1"/>
      <c r="N232" s="1"/>
    </row>
    <row r="233" spans="6:14" ht="15.75" customHeight="1">
      <c r="F233" s="1"/>
      <c r="N233" s="1"/>
    </row>
    <row r="234" spans="6:14" ht="15.75" customHeight="1">
      <c r="F234" s="1"/>
      <c r="N234" s="1"/>
    </row>
    <row r="235" spans="6:14" ht="15.75" customHeight="1">
      <c r="F235" s="1"/>
      <c r="N235" s="1"/>
    </row>
    <row r="236" spans="6:14" ht="15.75" customHeight="1">
      <c r="F236" s="1"/>
      <c r="N236" s="1"/>
    </row>
    <row r="237" spans="6:14" ht="15.75" customHeight="1">
      <c r="F237" s="1"/>
      <c r="N237" s="1"/>
    </row>
    <row r="238" spans="6:14" ht="15.75" customHeight="1">
      <c r="F238" s="1"/>
      <c r="N238" s="1"/>
    </row>
    <row r="239" spans="6:14" ht="15.75" customHeight="1">
      <c r="F239" s="1"/>
      <c r="N239" s="1"/>
    </row>
    <row r="240" spans="6:14" ht="15.75" customHeight="1">
      <c r="F240" s="1"/>
      <c r="N240" s="1"/>
    </row>
    <row r="241" spans="6:14" ht="15.75" customHeight="1">
      <c r="F241" s="1"/>
      <c r="N241" s="1"/>
    </row>
    <row r="242" spans="6:14" ht="15.75" customHeight="1">
      <c r="F242" s="1"/>
      <c r="N242" s="1"/>
    </row>
    <row r="243" spans="6:14" ht="15.75" customHeight="1">
      <c r="F243" s="1"/>
      <c r="N243" s="1"/>
    </row>
    <row r="244" spans="6:14" ht="15.75" customHeight="1">
      <c r="F244" s="1"/>
      <c r="N244" s="1"/>
    </row>
    <row r="245" spans="6:14" ht="15.75" customHeight="1">
      <c r="F245" s="1"/>
      <c r="N245" s="1"/>
    </row>
    <row r="246" spans="6:14" ht="15.75" customHeight="1">
      <c r="F246" s="1"/>
      <c r="N246" s="1"/>
    </row>
    <row r="247" spans="6:14" ht="15.75" customHeight="1">
      <c r="F247" s="1"/>
      <c r="N247" s="1"/>
    </row>
    <row r="248" spans="6:14" ht="15.75" customHeight="1">
      <c r="F248" s="1"/>
      <c r="N248" s="1"/>
    </row>
    <row r="249" spans="6:14" ht="15.75" customHeight="1">
      <c r="F249" s="1"/>
      <c r="N249" s="1"/>
    </row>
    <row r="250" spans="6:14" ht="15.75" customHeight="1">
      <c r="F250" s="1"/>
      <c r="N250" s="1"/>
    </row>
    <row r="251" spans="6:14" ht="15.75" customHeight="1">
      <c r="F251" s="1"/>
      <c r="N251" s="1"/>
    </row>
    <row r="252" spans="6:14" ht="15.75" customHeight="1">
      <c r="F252" s="1"/>
      <c r="N252" s="1"/>
    </row>
    <row r="253" spans="6:14" ht="15.75" customHeight="1">
      <c r="F253" s="1"/>
      <c r="N253" s="1"/>
    </row>
    <row r="254" spans="6:14" ht="15.75" customHeight="1">
      <c r="F254" s="1"/>
      <c r="N254" s="1"/>
    </row>
    <row r="255" spans="6:14" ht="15.75" customHeight="1">
      <c r="F255" s="1"/>
      <c r="N255" s="1"/>
    </row>
    <row r="256" spans="6:14" ht="15.75" customHeight="1">
      <c r="F256" s="1"/>
      <c r="N256" s="1"/>
    </row>
    <row r="257" spans="6:14" ht="15.75" customHeight="1">
      <c r="F257" s="1"/>
      <c r="N257" s="1"/>
    </row>
    <row r="258" spans="6:14" ht="15.75" customHeight="1">
      <c r="F258" s="1"/>
      <c r="N258" s="1"/>
    </row>
    <row r="259" spans="6:14" ht="15.75" customHeight="1">
      <c r="F259" s="1"/>
      <c r="N259" s="1"/>
    </row>
    <row r="260" spans="6:14" ht="15.75" customHeight="1">
      <c r="F260" s="1"/>
      <c r="N260" s="1"/>
    </row>
    <row r="261" spans="6:14" ht="15.75" customHeight="1">
      <c r="F261" s="1"/>
      <c r="N261" s="1"/>
    </row>
    <row r="262" spans="6:14" ht="15.75" customHeight="1">
      <c r="F262" s="1"/>
      <c r="N262" s="1"/>
    </row>
    <row r="263" spans="6:14" ht="15.75" customHeight="1">
      <c r="F263" s="1"/>
      <c r="N263" s="1"/>
    </row>
    <row r="264" spans="6:14" ht="15.75" customHeight="1">
      <c r="F264" s="1"/>
      <c r="N264" s="1"/>
    </row>
    <row r="265" spans="6:14" ht="15.75" customHeight="1">
      <c r="F265" s="1"/>
      <c r="N265" s="1"/>
    </row>
    <row r="266" spans="6:14" ht="15.75" customHeight="1">
      <c r="F266" s="1"/>
      <c r="N266" s="1"/>
    </row>
    <row r="267" spans="6:14" ht="15.75" customHeight="1">
      <c r="F267" s="1"/>
      <c r="N267" s="1"/>
    </row>
    <row r="268" spans="6:14" ht="15.75" customHeight="1">
      <c r="F268" s="1"/>
      <c r="N268" s="1"/>
    </row>
    <row r="269" spans="6:14" ht="15.75" customHeight="1">
      <c r="F269" s="1"/>
      <c r="N269" s="1"/>
    </row>
    <row r="270" spans="6:14" ht="15.75" customHeight="1">
      <c r="F270" s="1"/>
      <c r="N270" s="1"/>
    </row>
    <row r="271" spans="6:14" ht="15.75" customHeight="1">
      <c r="F271" s="1"/>
      <c r="N271" s="1"/>
    </row>
    <row r="272" spans="6:14" ht="15.75" customHeight="1">
      <c r="F272" s="1"/>
      <c r="N272" s="1"/>
    </row>
    <row r="273" spans="6:14" ht="15.75" customHeight="1">
      <c r="F273" s="1"/>
      <c r="N273" s="1"/>
    </row>
    <row r="274" spans="6:14" ht="15.75" customHeight="1">
      <c r="F274" s="1"/>
      <c r="N274" s="1"/>
    </row>
    <row r="275" spans="6:14" ht="15.75" customHeight="1">
      <c r="F275" s="1"/>
      <c r="N275" s="1"/>
    </row>
    <row r="276" spans="6:14" ht="15.75" customHeight="1">
      <c r="F276" s="1"/>
      <c r="N276" s="1"/>
    </row>
    <row r="277" spans="6:14" ht="15.75" customHeight="1">
      <c r="F277" s="1"/>
      <c r="N277" s="1"/>
    </row>
    <row r="278" spans="6:14" ht="15.75" customHeight="1">
      <c r="F278" s="1"/>
      <c r="N278" s="1"/>
    </row>
    <row r="279" spans="6:14" ht="15.75" customHeight="1"/>
    <row r="280" spans="6:14" ht="15.75" customHeight="1"/>
    <row r="281" spans="6:14" ht="15.75" customHeight="1"/>
    <row r="282" spans="6:14" ht="15.75" customHeight="1"/>
    <row r="283" spans="6:14" ht="15.75" customHeight="1"/>
    <row r="284" spans="6:14" ht="15.75" customHeight="1"/>
    <row r="285" spans="6:14" ht="15.75" customHeight="1"/>
    <row r="286" spans="6:14" ht="15.75" customHeight="1"/>
    <row r="287" spans="6:14" ht="15.75" customHeight="1"/>
    <row r="288" spans="6:1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6">
    <mergeCell ref="B2:C2"/>
    <mergeCell ref="B3:C3"/>
    <mergeCell ref="F5:F6"/>
    <mergeCell ref="G5:G6"/>
    <mergeCell ref="H5:H6"/>
    <mergeCell ref="K5:K6"/>
    <mergeCell ref="L5:L6"/>
    <mergeCell ref="M5:M6"/>
    <mergeCell ref="N5:N6"/>
    <mergeCell ref="B7:B10"/>
    <mergeCell ref="C7:C10"/>
    <mergeCell ref="D7:D10"/>
    <mergeCell ref="E7:E10"/>
    <mergeCell ref="F7:F10"/>
    <mergeCell ref="I5:I6"/>
    <mergeCell ref="J5:J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1"/>
  <sheetViews>
    <sheetView workbookViewId="0"/>
  </sheetViews>
  <sheetFormatPr baseColWidth="10" defaultColWidth="14.42578125" defaultRowHeight="15" customHeight="1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>
      <c r="A2" s="1"/>
      <c r="B2" s="468"/>
      <c r="C2" s="469"/>
      <c r="D2" s="1"/>
      <c r="E2" s="470" t="s">
        <v>0</v>
      </c>
      <c r="F2" s="469"/>
      <c r="G2" s="469"/>
      <c r="H2" s="1"/>
      <c r="I2" s="4"/>
      <c r="J2" s="14"/>
      <c r="K2" s="1"/>
      <c r="L2" s="1"/>
      <c r="M2" s="1"/>
    </row>
    <row r="3" spans="1:26">
      <c r="A3" s="1"/>
      <c r="B3" s="468"/>
      <c r="C3" s="469"/>
      <c r="D3" s="1"/>
      <c r="E3" s="471" t="s">
        <v>116</v>
      </c>
      <c r="F3" s="469"/>
      <c r="G3" s="469"/>
      <c r="H3" s="13"/>
      <c r="I3" s="4"/>
      <c r="J3" s="14"/>
      <c r="K3" s="1"/>
      <c r="L3" s="1"/>
      <c r="M3" s="1"/>
    </row>
    <row r="4" spans="1:26">
      <c r="A4" s="1"/>
      <c r="B4" s="1"/>
      <c r="C4" s="1"/>
      <c r="D4" s="1"/>
      <c r="E4" s="471" t="s">
        <v>2</v>
      </c>
      <c r="F4" s="469"/>
      <c r="G4" s="469"/>
      <c r="H4" s="1"/>
      <c r="I4" s="1"/>
      <c r="J4" s="14"/>
      <c r="K4" s="1"/>
      <c r="L4" s="1"/>
      <c r="M4" s="1"/>
    </row>
    <row r="5" spans="1:26">
      <c r="A5" s="1"/>
      <c r="B5" s="1"/>
      <c r="C5" s="6"/>
      <c r="D5" s="6"/>
      <c r="E5" s="470" t="s">
        <v>195</v>
      </c>
      <c r="F5" s="469"/>
      <c r="G5" s="469"/>
      <c r="H5" s="469"/>
      <c r="I5" s="1"/>
      <c r="J5" s="14"/>
      <c r="K5" s="1"/>
      <c r="L5" s="1"/>
      <c r="M5" s="1"/>
    </row>
    <row r="6" spans="1:26" ht="15.75" customHeight="1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-10</v>
      </c>
      <c r="H6" s="3">
        <f t="shared" si="0"/>
        <v>-10</v>
      </c>
      <c r="I6" s="1"/>
      <c r="J6" s="14"/>
      <c r="K6" s="1"/>
      <c r="L6" s="1"/>
      <c r="M6" s="1"/>
    </row>
    <row r="7" spans="1:26" ht="33" customHeight="1">
      <c r="A7" s="1"/>
      <c r="B7" s="170" t="s">
        <v>4</v>
      </c>
      <c r="C7" s="170" t="s">
        <v>5</v>
      </c>
      <c r="D7" s="170" t="s">
        <v>6</v>
      </c>
      <c r="E7" s="171" t="s">
        <v>7</v>
      </c>
      <c r="F7" s="172" t="s">
        <v>8</v>
      </c>
      <c r="G7" s="173" t="s">
        <v>9</v>
      </c>
      <c r="H7" s="174" t="s">
        <v>10</v>
      </c>
      <c r="I7" s="175" t="s">
        <v>11</v>
      </c>
      <c r="J7" s="14"/>
      <c r="K7" s="1"/>
      <c r="L7" s="1"/>
      <c r="M7" s="1"/>
    </row>
    <row r="8" spans="1:26" ht="15.75" customHeight="1">
      <c r="A8" s="1"/>
      <c r="B8" s="170"/>
      <c r="C8" s="170"/>
      <c r="D8" s="170"/>
      <c r="E8" s="176" t="s">
        <v>12</v>
      </c>
      <c r="F8" s="177">
        <f t="shared" ref="F8:G8" si="1">+F12+F14+F9</f>
        <v>7376302</v>
      </c>
      <c r="G8" s="178">
        <f t="shared" si="1"/>
        <v>508300</v>
      </c>
      <c r="H8" s="179">
        <f>+F8+G8-H31</f>
        <v>7884602</v>
      </c>
      <c r="I8" s="180">
        <f t="shared" ref="I8:I10" si="2">IFERROR(H8/F8-1,"0,00%")</f>
        <v>6.8909868386625162E-2</v>
      </c>
      <c r="J8" s="181"/>
      <c r="K8" s="1"/>
      <c r="L8" s="1"/>
      <c r="M8" s="1"/>
    </row>
    <row r="9" spans="1:26" ht="15" customHeight="1">
      <c r="A9" s="1"/>
      <c r="B9" s="58" t="s">
        <v>26</v>
      </c>
      <c r="C9" s="58"/>
      <c r="D9" s="58"/>
      <c r="E9" s="30" t="s">
        <v>196</v>
      </c>
      <c r="F9" s="182">
        <f>+F10+F11</f>
        <v>20</v>
      </c>
      <c r="G9" s="183">
        <f>+G10</f>
        <v>0</v>
      </c>
      <c r="H9" s="184">
        <f t="shared" ref="H9:H10" si="3">+F9+G9</f>
        <v>20</v>
      </c>
      <c r="I9" s="42">
        <f t="shared" si="2"/>
        <v>0</v>
      </c>
      <c r="J9" s="18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>
      <c r="A10" s="1"/>
      <c r="B10" s="58"/>
      <c r="C10" s="59" t="s">
        <v>17</v>
      </c>
      <c r="D10" s="58"/>
      <c r="E10" s="33" t="s">
        <v>197</v>
      </c>
      <c r="F10" s="182">
        <v>10</v>
      </c>
      <c r="G10" s="185">
        <f>+'Decretos 050502'!F13</f>
        <v>0</v>
      </c>
      <c r="H10" s="186">
        <f t="shared" si="3"/>
        <v>10</v>
      </c>
      <c r="I10" s="28">
        <f t="shared" si="2"/>
        <v>0</v>
      </c>
      <c r="J10" s="18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>
      <c r="A11" s="1"/>
      <c r="B11" s="58"/>
      <c r="C11" s="59" t="s">
        <v>90</v>
      </c>
      <c r="D11" s="58"/>
      <c r="E11" s="33" t="s">
        <v>198</v>
      </c>
      <c r="F11" s="182">
        <v>10</v>
      </c>
      <c r="G11" s="185">
        <v>0</v>
      </c>
      <c r="H11" s="186"/>
      <c r="I11" s="28"/>
      <c r="J11" s="18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58" t="s">
        <v>34</v>
      </c>
      <c r="C12" s="58" t="s">
        <v>14</v>
      </c>
      <c r="D12" s="58" t="s">
        <v>15</v>
      </c>
      <c r="E12" s="56" t="s">
        <v>35</v>
      </c>
      <c r="F12" s="187">
        <f t="shared" ref="F12:G12" si="4">+F13</f>
        <v>7376272</v>
      </c>
      <c r="G12" s="188">
        <f t="shared" si="4"/>
        <v>34769</v>
      </c>
      <c r="H12" s="184">
        <f t="shared" ref="H12:H31" si="5">+F12+G12</f>
        <v>7411041</v>
      </c>
      <c r="I12" s="42">
        <f t="shared" ref="I12:I31" si="6">IFERROR(H12/F12-1,"0,00%")</f>
        <v>4.7136276970263236E-3</v>
      </c>
      <c r="J12" s="181"/>
      <c r="K12" s="1"/>
      <c r="L12" s="1"/>
      <c r="M12" s="1"/>
    </row>
    <row r="13" spans="1:26" ht="15" customHeight="1">
      <c r="A13" s="1"/>
      <c r="B13" s="59" t="s">
        <v>21</v>
      </c>
      <c r="C13" s="59" t="s">
        <v>28</v>
      </c>
      <c r="D13" s="59" t="s">
        <v>15</v>
      </c>
      <c r="E13" s="39" t="s">
        <v>36</v>
      </c>
      <c r="F13" s="32">
        <v>7376272</v>
      </c>
      <c r="G13" s="32">
        <f>+'Decretos 050502'!F16</f>
        <v>34769</v>
      </c>
      <c r="H13" s="186">
        <f t="shared" si="5"/>
        <v>7411041</v>
      </c>
      <c r="I13" s="28">
        <f t="shared" si="6"/>
        <v>4.7136276970263236E-3</v>
      </c>
      <c r="J13" s="14"/>
      <c r="K13" s="1"/>
      <c r="L13" s="1"/>
      <c r="M13" s="1"/>
    </row>
    <row r="14" spans="1:26" ht="15" customHeight="1">
      <c r="A14" s="1"/>
      <c r="B14" s="58" t="s">
        <v>47</v>
      </c>
      <c r="C14" s="58" t="s">
        <v>14</v>
      </c>
      <c r="D14" s="58" t="s">
        <v>15</v>
      </c>
      <c r="E14" s="56" t="s">
        <v>48</v>
      </c>
      <c r="F14" s="189">
        <v>10</v>
      </c>
      <c r="G14" s="43">
        <f>+'Decretos 050502'!F17</f>
        <v>473531</v>
      </c>
      <c r="H14" s="184">
        <f t="shared" si="5"/>
        <v>473541</v>
      </c>
      <c r="I14" s="42">
        <f t="shared" si="6"/>
        <v>47353.1</v>
      </c>
      <c r="J14" s="190"/>
      <c r="K14" s="1"/>
      <c r="L14" s="1"/>
      <c r="M14" s="1"/>
    </row>
    <row r="15" spans="1:26" ht="15" customHeight="1">
      <c r="A15" s="1"/>
      <c r="B15" s="191"/>
      <c r="C15" s="191"/>
      <c r="D15" s="191"/>
      <c r="E15" s="192" t="s">
        <v>49</v>
      </c>
      <c r="F15" s="187">
        <f>+F16+F26+F29+F24</f>
        <v>7376302</v>
      </c>
      <c r="G15" s="50">
        <f>+G16+G26+G29+G31+G24</f>
        <v>508290</v>
      </c>
      <c r="H15" s="193">
        <f t="shared" si="5"/>
        <v>7884592</v>
      </c>
      <c r="I15" s="194">
        <f t="shared" si="6"/>
        <v>6.8908512693758972E-2</v>
      </c>
      <c r="J15" s="195"/>
      <c r="K15" s="3"/>
      <c r="L15" s="1"/>
      <c r="M15" s="1"/>
    </row>
    <row r="16" spans="1:26" ht="15" customHeight="1">
      <c r="A16" s="1"/>
      <c r="B16" s="58" t="s">
        <v>56</v>
      </c>
      <c r="C16" s="58" t="s">
        <v>14</v>
      </c>
      <c r="D16" s="196" t="s">
        <v>15</v>
      </c>
      <c r="E16" s="56" t="s">
        <v>16</v>
      </c>
      <c r="F16" s="197">
        <f>+F19+F17</f>
        <v>5979371</v>
      </c>
      <c r="G16" s="198">
        <f>+G19</f>
        <v>0</v>
      </c>
      <c r="H16" s="197">
        <f t="shared" si="5"/>
        <v>5979371</v>
      </c>
      <c r="I16" s="42">
        <f t="shared" si="6"/>
        <v>0</v>
      </c>
      <c r="J16" s="14"/>
      <c r="K16" s="1"/>
      <c r="L16" s="1"/>
      <c r="M16" s="1"/>
    </row>
    <row r="17" spans="1:20" ht="15" hidden="1" customHeight="1">
      <c r="A17" s="1"/>
      <c r="B17" s="58"/>
      <c r="C17" s="58" t="s">
        <v>17</v>
      </c>
      <c r="D17" s="196"/>
      <c r="E17" s="56" t="s">
        <v>103</v>
      </c>
      <c r="F17" s="187">
        <f t="shared" ref="F17:G17" si="7">+F18</f>
        <v>0</v>
      </c>
      <c r="G17" s="182">
        <f t="shared" si="7"/>
        <v>0</v>
      </c>
      <c r="H17" s="187">
        <f t="shared" si="5"/>
        <v>0</v>
      </c>
      <c r="I17" s="28" t="str">
        <f t="shared" si="6"/>
        <v>0,00%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8.5" hidden="1" customHeight="1">
      <c r="A18" s="1" t="s">
        <v>199</v>
      </c>
      <c r="B18" s="58"/>
      <c r="C18" s="58"/>
      <c r="D18" s="199" t="s">
        <v>200</v>
      </c>
      <c r="E18" s="67" t="s">
        <v>201</v>
      </c>
      <c r="F18" s="200"/>
      <c r="G18" s="182">
        <v>0</v>
      </c>
      <c r="H18" s="200">
        <f t="shared" si="5"/>
        <v>0</v>
      </c>
      <c r="I18" s="28" t="str">
        <f t="shared" si="6"/>
        <v>0,00%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>
      <c r="A19" s="1"/>
      <c r="B19" s="59" t="s">
        <v>21</v>
      </c>
      <c r="C19" s="59" t="s">
        <v>37</v>
      </c>
      <c r="D19" s="199" t="s">
        <v>15</v>
      </c>
      <c r="E19" s="39" t="s">
        <v>202</v>
      </c>
      <c r="F19" s="187">
        <f t="shared" ref="F19:G19" si="8">SUM(F20:F23)</f>
        <v>5979371</v>
      </c>
      <c r="G19" s="198">
        <f t="shared" si="8"/>
        <v>0</v>
      </c>
      <c r="H19" s="200">
        <f t="shared" si="5"/>
        <v>5979371</v>
      </c>
      <c r="I19" s="28">
        <f t="shared" si="6"/>
        <v>0</v>
      </c>
      <c r="J19" s="14"/>
      <c r="K19" s="1"/>
      <c r="L19" s="1"/>
      <c r="M19" s="1"/>
    </row>
    <row r="20" spans="1:20" ht="15" customHeight="1">
      <c r="A20" s="1"/>
      <c r="B20" s="59" t="s">
        <v>21</v>
      </c>
      <c r="C20" s="59" t="s">
        <v>14</v>
      </c>
      <c r="D20" s="199" t="s">
        <v>203</v>
      </c>
      <c r="E20" s="39" t="s">
        <v>204</v>
      </c>
      <c r="F20" s="32">
        <v>1548000</v>
      </c>
      <c r="G20" s="201">
        <f>+'Decretos 050502'!F21</f>
        <v>0</v>
      </c>
      <c r="H20" s="200">
        <f t="shared" si="5"/>
        <v>1548000</v>
      </c>
      <c r="I20" s="28">
        <f t="shared" si="6"/>
        <v>0</v>
      </c>
      <c r="J20" s="14"/>
      <c r="K20" s="13"/>
      <c r="L20" s="1"/>
      <c r="M20" s="1"/>
    </row>
    <row r="21" spans="1:20" ht="15" customHeight="1">
      <c r="A21" s="1"/>
      <c r="B21" s="59" t="s">
        <v>21</v>
      </c>
      <c r="C21" s="59" t="s">
        <v>14</v>
      </c>
      <c r="D21" s="199" t="s">
        <v>205</v>
      </c>
      <c r="E21" s="39" t="s">
        <v>206</v>
      </c>
      <c r="F21" s="32">
        <v>2639109</v>
      </c>
      <c r="G21" s="201">
        <f>+'Decretos 050502'!F23</f>
        <v>0</v>
      </c>
      <c r="H21" s="200">
        <f t="shared" si="5"/>
        <v>2639109</v>
      </c>
      <c r="I21" s="28">
        <f t="shared" si="6"/>
        <v>0</v>
      </c>
      <c r="J21" s="14"/>
      <c r="K21" s="1"/>
      <c r="L21" s="1"/>
      <c r="M21" s="1"/>
    </row>
    <row r="22" spans="1:20" ht="15" customHeight="1">
      <c r="A22" s="1"/>
      <c r="B22" s="59"/>
      <c r="C22" s="59"/>
      <c r="D22" s="199" t="s">
        <v>207</v>
      </c>
      <c r="E22" s="39" t="s">
        <v>208</v>
      </c>
      <c r="F22" s="32">
        <v>42435</v>
      </c>
      <c r="G22" s="201">
        <v>0</v>
      </c>
      <c r="H22" s="200">
        <f t="shared" si="5"/>
        <v>42435</v>
      </c>
      <c r="I22" s="28">
        <f t="shared" si="6"/>
        <v>0</v>
      </c>
      <c r="J22" s="14"/>
      <c r="K22" s="1"/>
      <c r="L22" s="1"/>
      <c r="M22" s="1"/>
    </row>
    <row r="23" spans="1:20" ht="15" customHeight="1">
      <c r="A23" s="1"/>
      <c r="B23" s="59" t="s">
        <v>21</v>
      </c>
      <c r="C23" s="59" t="s">
        <v>14</v>
      </c>
      <c r="D23" s="199" t="s">
        <v>209</v>
      </c>
      <c r="E23" s="39" t="s">
        <v>210</v>
      </c>
      <c r="F23" s="32">
        <v>1749827</v>
      </c>
      <c r="G23" s="198">
        <f>+'Decretos 050502'!F24</f>
        <v>0</v>
      </c>
      <c r="H23" s="200">
        <f t="shared" si="5"/>
        <v>1749827</v>
      </c>
      <c r="I23" s="28">
        <f t="shared" si="6"/>
        <v>0</v>
      </c>
      <c r="J23" s="14"/>
      <c r="K23" s="13"/>
      <c r="L23" s="1"/>
      <c r="M23" s="1"/>
    </row>
    <row r="24" spans="1:20" ht="15" customHeight="1">
      <c r="A24" s="1"/>
      <c r="B24" s="58" t="s">
        <v>88</v>
      </c>
      <c r="C24" s="59"/>
      <c r="D24" s="199"/>
      <c r="E24" s="56" t="s">
        <v>189</v>
      </c>
      <c r="F24" s="187">
        <f t="shared" ref="F24:G24" si="9">+F25</f>
        <v>10</v>
      </c>
      <c r="G24" s="202">
        <f t="shared" si="9"/>
        <v>366427</v>
      </c>
      <c r="H24" s="185">
        <f t="shared" si="5"/>
        <v>366437</v>
      </c>
      <c r="I24" s="42">
        <f t="shared" si="6"/>
        <v>36642.699999999997</v>
      </c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>
      <c r="A25" s="1"/>
      <c r="B25" s="58"/>
      <c r="C25" s="59" t="s">
        <v>90</v>
      </c>
      <c r="D25" s="199"/>
      <c r="E25" s="39" t="s">
        <v>189</v>
      </c>
      <c r="F25" s="187">
        <v>10</v>
      </c>
      <c r="G25" s="202">
        <f>+'Decretos 050502'!F26</f>
        <v>366427</v>
      </c>
      <c r="H25" s="185">
        <f t="shared" si="5"/>
        <v>366437</v>
      </c>
      <c r="I25" s="28">
        <f t="shared" si="6"/>
        <v>36642.699999999997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>
      <c r="A26" s="1"/>
      <c r="B26" s="58" t="s">
        <v>101</v>
      </c>
      <c r="C26" s="58" t="s">
        <v>14</v>
      </c>
      <c r="D26" s="196" t="s">
        <v>15</v>
      </c>
      <c r="E26" s="56" t="s">
        <v>211</v>
      </c>
      <c r="F26" s="187">
        <f t="shared" ref="F26:G26" si="10">+F27</f>
        <v>1396911</v>
      </c>
      <c r="G26" s="202">
        <f t="shared" si="10"/>
        <v>-131000</v>
      </c>
      <c r="H26" s="187">
        <f t="shared" si="5"/>
        <v>1265911</v>
      </c>
      <c r="I26" s="42">
        <f t="shared" si="6"/>
        <v>-9.3778343788544882E-2</v>
      </c>
      <c r="J26" s="14"/>
      <c r="K26" s="1"/>
      <c r="L26" s="1"/>
      <c r="M26" s="1"/>
    </row>
    <row r="27" spans="1:20" ht="15" customHeight="1">
      <c r="A27" s="1"/>
      <c r="B27" s="59" t="s">
        <v>21</v>
      </c>
      <c r="C27" s="59" t="s">
        <v>37</v>
      </c>
      <c r="D27" s="199" t="s">
        <v>15</v>
      </c>
      <c r="E27" s="39" t="s">
        <v>63</v>
      </c>
      <c r="F27" s="200">
        <f t="shared" ref="F27:G27" si="11">+F28</f>
        <v>1396911</v>
      </c>
      <c r="G27" s="202">
        <f t="shared" si="11"/>
        <v>-131000</v>
      </c>
      <c r="H27" s="200">
        <f t="shared" si="5"/>
        <v>1265911</v>
      </c>
      <c r="I27" s="28">
        <f t="shared" si="6"/>
        <v>-9.3778343788544882E-2</v>
      </c>
      <c r="J27" s="14"/>
      <c r="K27" s="1"/>
      <c r="L27" s="1"/>
      <c r="M27" s="1"/>
    </row>
    <row r="28" spans="1:20" ht="15" customHeight="1">
      <c r="A28" s="1"/>
      <c r="B28" s="59" t="s">
        <v>21</v>
      </c>
      <c r="C28" s="59" t="s">
        <v>14</v>
      </c>
      <c r="D28" s="199" t="s">
        <v>209</v>
      </c>
      <c r="E28" s="39" t="s">
        <v>210</v>
      </c>
      <c r="F28" s="32">
        <v>1396911</v>
      </c>
      <c r="G28" s="202">
        <f>'Decretos 050502'!F29</f>
        <v>-131000</v>
      </c>
      <c r="H28" s="200">
        <f t="shared" si="5"/>
        <v>1265911</v>
      </c>
      <c r="I28" s="28">
        <f t="shared" si="6"/>
        <v>-9.3778343788544882E-2</v>
      </c>
      <c r="J28" s="14"/>
      <c r="K28" s="1"/>
      <c r="L28" s="1"/>
      <c r="M28" s="1"/>
    </row>
    <row r="29" spans="1:20" ht="15" customHeight="1">
      <c r="A29" s="1"/>
      <c r="B29" s="58" t="s">
        <v>106</v>
      </c>
      <c r="C29" s="58" t="s">
        <v>14</v>
      </c>
      <c r="D29" s="196" t="s">
        <v>15</v>
      </c>
      <c r="E29" s="56" t="s">
        <v>107</v>
      </c>
      <c r="F29" s="187">
        <f t="shared" ref="F29:G29" si="12">+F30</f>
        <v>10</v>
      </c>
      <c r="G29" s="203">
        <f t="shared" si="12"/>
        <v>272863</v>
      </c>
      <c r="H29" s="187">
        <f t="shared" si="5"/>
        <v>272873</v>
      </c>
      <c r="I29" s="42">
        <f t="shared" si="6"/>
        <v>27286.3</v>
      </c>
      <c r="J29" s="14"/>
      <c r="K29" s="1"/>
      <c r="L29" s="1"/>
      <c r="M29" s="1"/>
    </row>
    <row r="30" spans="1:20" ht="15.75" customHeight="1">
      <c r="A30" s="1"/>
      <c r="B30" s="58"/>
      <c r="C30" s="59" t="s">
        <v>112</v>
      </c>
      <c r="D30" s="196"/>
      <c r="E30" s="39" t="s">
        <v>212</v>
      </c>
      <c r="F30" s="200">
        <v>10</v>
      </c>
      <c r="G30" s="198">
        <f>+'Decretos 050502'!F31</f>
        <v>272863</v>
      </c>
      <c r="H30" s="200">
        <f t="shared" si="5"/>
        <v>272873</v>
      </c>
      <c r="I30" s="28">
        <f t="shared" si="6"/>
        <v>27286.3</v>
      </c>
      <c r="J30" s="14"/>
      <c r="K30" s="1"/>
      <c r="L30" s="1"/>
      <c r="M30" s="1"/>
    </row>
    <row r="31" spans="1:20" ht="15.75" customHeight="1">
      <c r="A31" s="1"/>
      <c r="B31" s="204" t="s">
        <v>114</v>
      </c>
      <c r="C31" s="74"/>
      <c r="D31" s="205" t="s">
        <v>15</v>
      </c>
      <c r="E31" s="206" t="s">
        <v>213</v>
      </c>
      <c r="F31" s="207">
        <v>0</v>
      </c>
      <c r="G31" s="208">
        <f>+'Decretos 050502'!F32</f>
        <v>0</v>
      </c>
      <c r="H31" s="207">
        <f t="shared" si="5"/>
        <v>0</v>
      </c>
      <c r="I31" s="209" t="str">
        <f t="shared" si="6"/>
        <v>0,00%</v>
      </c>
      <c r="J31" s="14"/>
      <c r="K31" s="1"/>
      <c r="L31" s="1"/>
      <c r="M31" s="1"/>
    </row>
    <row r="32" spans="1:20" ht="15.75" customHeight="1">
      <c r="A32" s="1"/>
      <c r="B32" s="1"/>
      <c r="C32" s="2"/>
      <c r="D32" s="210"/>
      <c r="E32" s="2"/>
      <c r="F32" s="3"/>
      <c r="G32" s="3"/>
      <c r="H32" s="3"/>
      <c r="I32" s="211"/>
      <c r="J32" s="14"/>
      <c r="K32" s="1"/>
      <c r="L32" s="1"/>
      <c r="M32" s="1"/>
    </row>
    <row r="33" spans="2:13" ht="15.75" customHeight="1">
      <c r="B33" s="2"/>
      <c r="D33" s="1"/>
      <c r="H33" s="1"/>
      <c r="J33" s="14"/>
      <c r="K33" s="1"/>
      <c r="L33" s="1"/>
      <c r="M33" s="1"/>
    </row>
    <row r="34" spans="2:13" ht="15.75" customHeight="1">
      <c r="D34" s="1"/>
      <c r="H34" s="1"/>
      <c r="J34" s="14"/>
      <c r="K34" s="1"/>
      <c r="L34" s="1"/>
      <c r="M34" s="1"/>
    </row>
    <row r="35" spans="2:13" ht="15.75" customHeight="1">
      <c r="D35" s="1"/>
      <c r="H35" s="1"/>
      <c r="J35" s="14"/>
      <c r="K35" s="1"/>
      <c r="L35" s="1"/>
      <c r="M35" s="1"/>
    </row>
    <row r="36" spans="2:13" ht="15.75" customHeight="1">
      <c r="D36" s="1"/>
      <c r="H36" s="1"/>
      <c r="J36" s="14"/>
      <c r="K36" s="1"/>
      <c r="L36" s="1"/>
      <c r="M36" s="1"/>
    </row>
    <row r="37" spans="2:13" ht="15.75" customHeight="1">
      <c r="D37" s="1"/>
      <c r="H37" s="1"/>
      <c r="J37" s="14"/>
      <c r="K37" s="1"/>
      <c r="L37" s="1"/>
      <c r="M37" s="1"/>
    </row>
    <row r="38" spans="2:13" ht="15.75" customHeight="1">
      <c r="D38" s="1"/>
      <c r="H38" s="1"/>
      <c r="J38" s="14"/>
      <c r="K38" s="1"/>
      <c r="L38" s="1"/>
      <c r="M38" s="1"/>
    </row>
    <row r="39" spans="2:13" ht="15.75" customHeight="1">
      <c r="D39" s="1"/>
      <c r="H39" s="1"/>
      <c r="J39" s="14"/>
      <c r="K39" s="1"/>
      <c r="L39" s="1"/>
      <c r="M39" s="1"/>
    </row>
    <row r="40" spans="2:13" ht="15.75" customHeight="1">
      <c r="D40" s="1"/>
      <c r="H40" s="1"/>
      <c r="J40" s="14"/>
      <c r="K40" s="1"/>
      <c r="L40" s="1"/>
      <c r="M40" s="1"/>
    </row>
    <row r="41" spans="2:13" ht="15.75" customHeight="1">
      <c r="D41" s="1"/>
      <c r="H41" s="1"/>
      <c r="J41" s="14"/>
      <c r="K41" s="1"/>
      <c r="L41" s="1"/>
      <c r="M41" s="1"/>
    </row>
    <row r="42" spans="2:13" ht="15.75" customHeight="1">
      <c r="D42" s="1"/>
      <c r="H42" s="1"/>
      <c r="J42" s="14"/>
      <c r="K42" s="1"/>
      <c r="L42" s="1"/>
      <c r="M42" s="1"/>
    </row>
    <row r="43" spans="2:13" ht="15.75" customHeight="1">
      <c r="D43" s="1"/>
      <c r="H43" s="1"/>
      <c r="J43" s="14"/>
      <c r="K43" s="1"/>
      <c r="L43" s="1"/>
      <c r="M43" s="1"/>
    </row>
    <row r="44" spans="2:13" ht="15.75" customHeight="1">
      <c r="D44" s="1"/>
      <c r="H44" s="1"/>
      <c r="J44" s="14"/>
      <c r="K44" s="1"/>
      <c r="L44" s="1"/>
      <c r="M44" s="1"/>
    </row>
    <row r="45" spans="2:13" ht="15.75" customHeight="1">
      <c r="D45" s="1"/>
      <c r="H45" s="1"/>
      <c r="J45" s="14"/>
      <c r="K45" s="1"/>
      <c r="L45" s="1"/>
      <c r="M45" s="1"/>
    </row>
    <row r="46" spans="2:13" ht="15.75" customHeight="1">
      <c r="D46" s="1"/>
      <c r="H46" s="1"/>
      <c r="J46" s="14"/>
      <c r="K46" s="1"/>
      <c r="L46" s="1"/>
      <c r="M46" s="1"/>
    </row>
    <row r="47" spans="2:13" ht="15.75" customHeight="1">
      <c r="D47" s="1"/>
      <c r="H47" s="1"/>
      <c r="J47" s="14"/>
      <c r="K47" s="1"/>
      <c r="L47" s="1"/>
      <c r="M47" s="1"/>
    </row>
    <row r="48" spans="2:13" ht="15.75" customHeight="1">
      <c r="D48" s="1"/>
      <c r="H48" s="1"/>
      <c r="J48" s="14"/>
      <c r="K48" s="1"/>
      <c r="L48" s="1"/>
      <c r="M48" s="1"/>
    </row>
    <row r="49" spans="4:13" ht="15.75" customHeight="1">
      <c r="D49" s="1"/>
      <c r="H49" s="1"/>
      <c r="J49" s="14"/>
      <c r="K49" s="1"/>
      <c r="L49" s="1"/>
      <c r="M49" s="1"/>
    </row>
    <row r="50" spans="4:13" ht="15.75" customHeight="1">
      <c r="D50" s="1"/>
      <c r="H50" s="1"/>
      <c r="J50" s="14"/>
      <c r="K50" s="1"/>
      <c r="L50" s="1"/>
      <c r="M50" s="1"/>
    </row>
    <row r="51" spans="4:13" ht="15.75" customHeight="1">
      <c r="D51" s="1"/>
      <c r="H51" s="1"/>
      <c r="J51" s="14"/>
      <c r="K51" s="1"/>
      <c r="L51" s="1"/>
      <c r="M51" s="1"/>
    </row>
    <row r="52" spans="4:13" ht="15.75" customHeight="1">
      <c r="D52" s="1"/>
      <c r="H52" s="1"/>
      <c r="J52" s="14"/>
      <c r="K52" s="1"/>
      <c r="L52" s="1"/>
      <c r="M52" s="1"/>
    </row>
    <row r="53" spans="4:13" ht="15.75" customHeight="1">
      <c r="D53" s="1"/>
      <c r="H53" s="1"/>
      <c r="J53" s="14"/>
      <c r="K53" s="1"/>
      <c r="L53" s="1"/>
      <c r="M53" s="1"/>
    </row>
    <row r="54" spans="4:13" ht="15.75" customHeight="1">
      <c r="D54" s="1"/>
      <c r="H54" s="1"/>
      <c r="J54" s="14"/>
      <c r="K54" s="1"/>
      <c r="L54" s="1"/>
      <c r="M54" s="1"/>
    </row>
    <row r="55" spans="4:13" ht="15.75" customHeight="1">
      <c r="D55" s="1"/>
      <c r="H55" s="1"/>
      <c r="J55" s="14"/>
      <c r="K55" s="1"/>
      <c r="L55" s="1"/>
      <c r="M55" s="1"/>
    </row>
    <row r="56" spans="4:13" ht="15.75" customHeight="1">
      <c r="D56" s="1"/>
      <c r="H56" s="1"/>
      <c r="J56" s="14"/>
      <c r="K56" s="1"/>
      <c r="L56" s="1"/>
      <c r="M56" s="1"/>
    </row>
    <row r="57" spans="4:13" ht="15.75" customHeight="1">
      <c r="D57" s="1"/>
      <c r="H57" s="1"/>
      <c r="J57" s="14"/>
      <c r="K57" s="1"/>
      <c r="L57" s="1"/>
      <c r="M57" s="1"/>
    </row>
    <row r="58" spans="4:13" ht="15.75" customHeight="1">
      <c r="D58" s="1"/>
      <c r="H58" s="1"/>
      <c r="J58" s="14"/>
      <c r="K58" s="1"/>
      <c r="L58" s="1"/>
      <c r="M58" s="1"/>
    </row>
    <row r="59" spans="4:13" ht="15.75" customHeight="1">
      <c r="D59" s="1"/>
      <c r="H59" s="1"/>
      <c r="J59" s="14"/>
      <c r="K59" s="1"/>
      <c r="L59" s="1"/>
      <c r="M59" s="1"/>
    </row>
    <row r="60" spans="4:13" ht="15.75" customHeight="1">
      <c r="D60" s="1"/>
      <c r="H60" s="1"/>
      <c r="J60" s="14"/>
      <c r="K60" s="1"/>
      <c r="L60" s="1"/>
      <c r="M60" s="1"/>
    </row>
    <row r="61" spans="4:13" ht="15.75" customHeight="1">
      <c r="D61" s="1"/>
      <c r="H61" s="1"/>
      <c r="J61" s="14"/>
      <c r="K61" s="1"/>
      <c r="L61" s="1"/>
      <c r="M61" s="1"/>
    </row>
    <row r="62" spans="4:13" ht="15.75" customHeight="1">
      <c r="D62" s="1"/>
      <c r="H62" s="1"/>
      <c r="J62" s="14"/>
      <c r="K62" s="1"/>
      <c r="L62" s="1"/>
      <c r="M62" s="1"/>
    </row>
    <row r="63" spans="4:13" ht="15.75" customHeight="1">
      <c r="D63" s="1"/>
      <c r="H63" s="1"/>
      <c r="J63" s="14"/>
      <c r="K63" s="1"/>
      <c r="L63" s="1"/>
      <c r="M63" s="1"/>
    </row>
    <row r="64" spans="4:13" ht="15.75" customHeight="1">
      <c r="D64" s="1"/>
      <c r="H64" s="1"/>
      <c r="J64" s="14"/>
      <c r="K64" s="1"/>
      <c r="L64" s="1"/>
      <c r="M64" s="1"/>
    </row>
    <row r="65" spans="4:13" ht="15.75" customHeight="1">
      <c r="D65" s="1"/>
      <c r="H65" s="1"/>
      <c r="J65" s="14"/>
      <c r="K65" s="1"/>
      <c r="L65" s="1"/>
      <c r="M65" s="1"/>
    </row>
    <row r="66" spans="4:13" ht="15.75" customHeight="1">
      <c r="D66" s="1"/>
      <c r="H66" s="1"/>
      <c r="J66" s="14"/>
      <c r="K66" s="1"/>
      <c r="L66" s="1"/>
      <c r="M66" s="1"/>
    </row>
    <row r="67" spans="4:13" ht="15.75" customHeight="1">
      <c r="D67" s="1"/>
      <c r="H67" s="1"/>
      <c r="J67" s="14"/>
      <c r="K67" s="1"/>
      <c r="L67" s="1"/>
      <c r="M67" s="1"/>
    </row>
    <row r="68" spans="4:13" ht="15.75" customHeight="1">
      <c r="D68" s="1"/>
      <c r="H68" s="1"/>
      <c r="J68" s="14"/>
      <c r="K68" s="1"/>
      <c r="L68" s="1"/>
      <c r="M68" s="1"/>
    </row>
    <row r="69" spans="4:13" ht="15.75" customHeight="1">
      <c r="D69" s="1"/>
      <c r="H69" s="1"/>
      <c r="J69" s="14"/>
      <c r="K69" s="1"/>
      <c r="L69" s="1"/>
      <c r="M69" s="1"/>
    </row>
    <row r="70" spans="4:13" ht="15.75" customHeight="1">
      <c r="D70" s="1"/>
      <c r="H70" s="1"/>
      <c r="J70" s="14"/>
      <c r="K70" s="1"/>
      <c r="L70" s="1"/>
      <c r="M70" s="1"/>
    </row>
    <row r="71" spans="4:13" ht="15.75" customHeight="1">
      <c r="D71" s="1"/>
      <c r="H71" s="1"/>
      <c r="J71" s="14"/>
      <c r="K71" s="1"/>
      <c r="L71" s="1"/>
      <c r="M71" s="1"/>
    </row>
    <row r="72" spans="4:13" ht="15.75" customHeight="1">
      <c r="D72" s="1"/>
      <c r="H72" s="1"/>
      <c r="J72" s="14"/>
      <c r="K72" s="1"/>
      <c r="L72" s="1"/>
      <c r="M72" s="1"/>
    </row>
    <row r="73" spans="4:13" ht="15.75" customHeight="1">
      <c r="D73" s="1"/>
      <c r="H73" s="1"/>
      <c r="J73" s="14"/>
      <c r="K73" s="1"/>
      <c r="L73" s="1"/>
      <c r="M73" s="1"/>
    </row>
    <row r="74" spans="4:13" ht="15.75" customHeight="1">
      <c r="D74" s="1"/>
      <c r="H74" s="1"/>
      <c r="J74" s="14"/>
      <c r="K74" s="1"/>
      <c r="L74" s="1"/>
      <c r="M74" s="1"/>
    </row>
    <row r="75" spans="4:13" ht="15.75" customHeight="1">
      <c r="D75" s="1"/>
      <c r="H75" s="1"/>
      <c r="J75" s="14"/>
      <c r="K75" s="1"/>
      <c r="L75" s="1"/>
      <c r="M75" s="1"/>
    </row>
    <row r="76" spans="4:13" ht="15.75" customHeight="1">
      <c r="D76" s="1"/>
      <c r="H76" s="1"/>
      <c r="J76" s="14"/>
      <c r="K76" s="1"/>
      <c r="L76" s="1"/>
      <c r="M76" s="1"/>
    </row>
    <row r="77" spans="4:13" ht="15.75" customHeight="1">
      <c r="D77" s="1"/>
      <c r="H77" s="1"/>
      <c r="J77" s="14"/>
      <c r="K77" s="1"/>
      <c r="L77" s="1"/>
      <c r="M77" s="1"/>
    </row>
    <row r="78" spans="4:13" ht="15.75" customHeight="1">
      <c r="D78" s="1"/>
      <c r="H78" s="1"/>
      <c r="J78" s="14"/>
      <c r="K78" s="1"/>
      <c r="L78" s="1"/>
      <c r="M78" s="1"/>
    </row>
    <row r="79" spans="4:13" ht="15.75" customHeight="1">
      <c r="D79" s="1"/>
      <c r="H79" s="1"/>
      <c r="J79" s="14"/>
      <c r="K79" s="1"/>
      <c r="L79" s="1"/>
      <c r="M79" s="1"/>
    </row>
    <row r="80" spans="4:13" ht="15.75" customHeight="1">
      <c r="D80" s="1"/>
      <c r="H80" s="1"/>
      <c r="J80" s="14"/>
      <c r="K80" s="1"/>
      <c r="L80" s="1"/>
      <c r="M80" s="1"/>
    </row>
    <row r="81" spans="4:13" ht="15.75" customHeight="1">
      <c r="D81" s="1"/>
      <c r="H81" s="1"/>
      <c r="J81" s="14"/>
      <c r="K81" s="1"/>
      <c r="L81" s="1"/>
      <c r="M81" s="1"/>
    </row>
    <row r="82" spans="4:13" ht="15.75" customHeight="1">
      <c r="D82" s="1"/>
      <c r="H82" s="1"/>
      <c r="J82" s="14"/>
      <c r="K82" s="1"/>
      <c r="L82" s="1"/>
      <c r="M82" s="1"/>
    </row>
    <row r="83" spans="4:13" ht="15.75" customHeight="1">
      <c r="D83" s="1"/>
      <c r="H83" s="1"/>
      <c r="J83" s="14"/>
      <c r="K83" s="1"/>
      <c r="L83" s="1"/>
      <c r="M83" s="1"/>
    </row>
    <row r="84" spans="4:13" ht="15.75" customHeight="1">
      <c r="D84" s="1"/>
      <c r="H84" s="1"/>
      <c r="J84" s="14"/>
      <c r="K84" s="1"/>
      <c r="L84" s="1"/>
      <c r="M84" s="1"/>
    </row>
    <row r="85" spans="4:13" ht="15.75" customHeight="1">
      <c r="D85" s="1"/>
      <c r="H85" s="1"/>
      <c r="J85" s="14"/>
      <c r="K85" s="1"/>
      <c r="L85" s="1"/>
      <c r="M85" s="1"/>
    </row>
    <row r="86" spans="4:13" ht="15.75" customHeight="1">
      <c r="D86" s="1"/>
      <c r="H86" s="1"/>
      <c r="J86" s="14"/>
      <c r="K86" s="1"/>
      <c r="L86" s="1"/>
      <c r="M86" s="1"/>
    </row>
    <row r="87" spans="4:13" ht="15.75" customHeight="1">
      <c r="D87" s="1"/>
      <c r="H87" s="1"/>
      <c r="J87" s="14"/>
      <c r="K87" s="1"/>
      <c r="L87" s="1"/>
      <c r="M87" s="1"/>
    </row>
    <row r="88" spans="4:13" ht="15.75" customHeight="1">
      <c r="D88" s="1"/>
      <c r="H88" s="1"/>
      <c r="J88" s="14"/>
      <c r="K88" s="1"/>
      <c r="L88" s="1"/>
      <c r="M88" s="1"/>
    </row>
    <row r="89" spans="4:13" ht="15.75" customHeight="1">
      <c r="D89" s="1"/>
      <c r="H89" s="1"/>
      <c r="J89" s="14"/>
      <c r="K89" s="1"/>
      <c r="L89" s="1"/>
      <c r="M89" s="1"/>
    </row>
    <row r="90" spans="4:13" ht="15.75" customHeight="1">
      <c r="D90" s="1"/>
      <c r="H90" s="1"/>
      <c r="J90" s="14"/>
      <c r="K90" s="1"/>
      <c r="L90" s="1"/>
      <c r="M90" s="1"/>
    </row>
    <row r="91" spans="4:13" ht="15.75" customHeight="1">
      <c r="D91" s="1"/>
      <c r="H91" s="1"/>
      <c r="J91" s="14"/>
      <c r="K91" s="1"/>
      <c r="L91" s="1"/>
      <c r="M91" s="1"/>
    </row>
    <row r="92" spans="4:13" ht="15.75" customHeight="1">
      <c r="D92" s="1"/>
      <c r="H92" s="1"/>
      <c r="J92" s="14"/>
      <c r="K92" s="1"/>
      <c r="L92" s="1"/>
      <c r="M92" s="1"/>
    </row>
    <row r="93" spans="4:13" ht="15.75" customHeight="1">
      <c r="D93" s="1"/>
      <c r="H93" s="1"/>
      <c r="J93" s="14"/>
      <c r="K93" s="1"/>
      <c r="L93" s="1"/>
      <c r="M93" s="1"/>
    </row>
    <row r="94" spans="4:13" ht="15.75" customHeight="1">
      <c r="D94" s="1"/>
      <c r="H94" s="1"/>
      <c r="J94" s="14"/>
      <c r="K94" s="1"/>
      <c r="L94" s="1"/>
      <c r="M94" s="1"/>
    </row>
    <row r="95" spans="4:13" ht="15.75" customHeight="1">
      <c r="D95" s="1"/>
      <c r="H95" s="1"/>
      <c r="J95" s="14"/>
      <c r="K95" s="1"/>
      <c r="L95" s="1"/>
      <c r="M95" s="1"/>
    </row>
    <row r="96" spans="4:13" ht="15.75" customHeight="1">
      <c r="D96" s="1"/>
      <c r="H96" s="1"/>
      <c r="J96" s="14"/>
      <c r="K96" s="1"/>
      <c r="L96" s="1"/>
      <c r="M96" s="1"/>
    </row>
    <row r="97" spans="4:13" ht="15.75" customHeight="1">
      <c r="D97" s="1"/>
      <c r="H97" s="1"/>
      <c r="J97" s="14"/>
      <c r="K97" s="1"/>
      <c r="L97" s="1"/>
      <c r="M97" s="1"/>
    </row>
    <row r="98" spans="4:13" ht="15.75" customHeight="1">
      <c r="D98" s="1"/>
      <c r="H98" s="1"/>
      <c r="J98" s="14"/>
      <c r="K98" s="1"/>
      <c r="L98" s="1"/>
      <c r="M98" s="1"/>
    </row>
    <row r="99" spans="4:13" ht="15.75" customHeight="1">
      <c r="D99" s="1"/>
      <c r="H99" s="1"/>
      <c r="J99" s="14"/>
      <c r="K99" s="1"/>
      <c r="L99" s="1"/>
      <c r="M99" s="1"/>
    </row>
    <row r="100" spans="4:13" ht="15.75" customHeight="1">
      <c r="D100" s="1"/>
      <c r="H100" s="1"/>
      <c r="J100" s="14"/>
      <c r="K100" s="1"/>
      <c r="L100" s="1"/>
      <c r="M100" s="1"/>
    </row>
    <row r="101" spans="4:13" ht="15.75" customHeight="1">
      <c r="D101" s="1"/>
      <c r="H101" s="1"/>
      <c r="J101" s="14"/>
      <c r="K101" s="1"/>
      <c r="L101" s="1"/>
      <c r="M101" s="1"/>
    </row>
    <row r="102" spans="4:13" ht="15.75" customHeight="1">
      <c r="D102" s="1"/>
      <c r="H102" s="1"/>
      <c r="J102" s="14"/>
      <c r="K102" s="1"/>
      <c r="L102" s="1"/>
      <c r="M102" s="1"/>
    </row>
    <row r="103" spans="4:13" ht="15.75" customHeight="1">
      <c r="D103" s="1"/>
      <c r="H103" s="1"/>
      <c r="J103" s="14"/>
      <c r="K103" s="1"/>
      <c r="L103" s="1"/>
      <c r="M103" s="1"/>
    </row>
    <row r="104" spans="4:13" ht="15.75" customHeight="1">
      <c r="D104" s="1"/>
      <c r="H104" s="1"/>
      <c r="J104" s="14"/>
      <c r="K104" s="1"/>
      <c r="L104" s="1"/>
      <c r="M104" s="1"/>
    </row>
    <row r="105" spans="4:13" ht="15.75" customHeight="1">
      <c r="D105" s="1"/>
      <c r="H105" s="1"/>
      <c r="J105" s="14"/>
      <c r="K105" s="1"/>
      <c r="L105" s="1"/>
      <c r="M105" s="1"/>
    </row>
    <row r="106" spans="4:13" ht="15.75" customHeight="1">
      <c r="D106" s="1"/>
      <c r="H106" s="1"/>
      <c r="J106" s="14"/>
      <c r="K106" s="1"/>
      <c r="L106" s="1"/>
      <c r="M106" s="1"/>
    </row>
    <row r="107" spans="4:13" ht="15.75" customHeight="1">
      <c r="D107" s="1"/>
      <c r="H107" s="1"/>
      <c r="J107" s="14"/>
      <c r="K107" s="1"/>
      <c r="L107" s="1"/>
      <c r="M107" s="1"/>
    </row>
    <row r="108" spans="4:13" ht="15.75" customHeight="1">
      <c r="D108" s="1"/>
      <c r="H108" s="1"/>
      <c r="J108" s="14"/>
      <c r="K108" s="1"/>
      <c r="L108" s="1"/>
      <c r="M108" s="1"/>
    </row>
    <row r="109" spans="4:13" ht="15.75" customHeight="1">
      <c r="D109" s="1"/>
      <c r="H109" s="1"/>
      <c r="J109" s="14"/>
      <c r="K109" s="1"/>
      <c r="L109" s="1"/>
      <c r="M109" s="1"/>
    </row>
    <row r="110" spans="4:13" ht="15.75" customHeight="1">
      <c r="D110" s="1"/>
      <c r="H110" s="1"/>
      <c r="J110" s="14"/>
      <c r="K110" s="1"/>
      <c r="L110" s="1"/>
      <c r="M110" s="1"/>
    </row>
    <row r="111" spans="4:13" ht="15.75" customHeight="1">
      <c r="D111" s="1"/>
      <c r="H111" s="1"/>
      <c r="J111" s="14"/>
      <c r="K111" s="1"/>
      <c r="L111" s="1"/>
      <c r="M111" s="1"/>
    </row>
    <row r="112" spans="4:13" ht="15.75" customHeight="1">
      <c r="D112" s="1"/>
      <c r="H112" s="1"/>
      <c r="J112" s="14"/>
      <c r="K112" s="1"/>
      <c r="L112" s="1"/>
      <c r="M112" s="1"/>
    </row>
    <row r="113" spans="4:13" ht="15.75" customHeight="1">
      <c r="D113" s="1"/>
      <c r="H113" s="1"/>
      <c r="J113" s="14"/>
      <c r="K113" s="1"/>
      <c r="L113" s="1"/>
      <c r="M113" s="1"/>
    </row>
    <row r="114" spans="4:13" ht="15.75" customHeight="1">
      <c r="D114" s="1"/>
      <c r="H114" s="1"/>
      <c r="J114" s="14"/>
      <c r="K114" s="1"/>
      <c r="L114" s="1"/>
      <c r="M114" s="1"/>
    </row>
    <row r="115" spans="4:13" ht="15.75" customHeight="1">
      <c r="D115" s="1"/>
      <c r="H115" s="1"/>
      <c r="J115" s="14"/>
      <c r="K115" s="1"/>
      <c r="L115" s="1"/>
      <c r="M115" s="1"/>
    </row>
    <row r="116" spans="4:13" ht="15.75" customHeight="1">
      <c r="D116" s="1"/>
      <c r="H116" s="1"/>
      <c r="J116" s="14"/>
      <c r="K116" s="1"/>
      <c r="L116" s="1"/>
      <c r="M116" s="1"/>
    </row>
    <row r="117" spans="4:13" ht="15.75" customHeight="1">
      <c r="D117" s="1"/>
      <c r="H117" s="1"/>
      <c r="J117" s="14"/>
      <c r="K117" s="1"/>
      <c r="L117" s="1"/>
      <c r="M117" s="1"/>
    </row>
    <row r="118" spans="4:13" ht="15.75" customHeight="1">
      <c r="D118" s="1"/>
      <c r="H118" s="1"/>
      <c r="J118" s="14"/>
      <c r="K118" s="1"/>
      <c r="L118" s="1"/>
      <c r="M118" s="1"/>
    </row>
    <row r="119" spans="4:13" ht="15.75" customHeight="1">
      <c r="D119" s="1"/>
      <c r="H119" s="1"/>
      <c r="J119" s="14"/>
      <c r="K119" s="1"/>
      <c r="L119" s="1"/>
      <c r="M119" s="1"/>
    </row>
    <row r="120" spans="4:13" ht="15.75" customHeight="1">
      <c r="D120" s="1"/>
      <c r="H120" s="1"/>
      <c r="J120" s="14"/>
      <c r="K120" s="1"/>
      <c r="L120" s="1"/>
      <c r="M120" s="1"/>
    </row>
    <row r="121" spans="4:13" ht="15.75" customHeight="1">
      <c r="D121" s="1"/>
      <c r="H121" s="1"/>
      <c r="J121" s="14"/>
      <c r="K121" s="1"/>
      <c r="L121" s="1"/>
      <c r="M121" s="1"/>
    </row>
    <row r="122" spans="4:13" ht="15.75" customHeight="1">
      <c r="D122" s="1"/>
      <c r="H122" s="1"/>
      <c r="J122" s="14"/>
      <c r="K122" s="1"/>
      <c r="L122" s="1"/>
      <c r="M122" s="1"/>
    </row>
    <row r="123" spans="4:13" ht="15.75" customHeight="1">
      <c r="D123" s="1"/>
      <c r="H123" s="1"/>
      <c r="J123" s="14"/>
      <c r="K123" s="1"/>
      <c r="L123" s="1"/>
      <c r="M123" s="1"/>
    </row>
    <row r="124" spans="4:13" ht="15.75" customHeight="1">
      <c r="D124" s="1"/>
      <c r="H124" s="1"/>
      <c r="J124" s="14"/>
      <c r="K124" s="1"/>
      <c r="L124" s="1"/>
      <c r="M124" s="1"/>
    </row>
    <row r="125" spans="4:13" ht="15.75" customHeight="1">
      <c r="D125" s="1"/>
      <c r="H125" s="1"/>
      <c r="J125" s="14"/>
      <c r="K125" s="1"/>
      <c r="L125" s="1"/>
      <c r="M125" s="1"/>
    </row>
    <row r="126" spans="4:13" ht="15.75" customHeight="1">
      <c r="D126" s="1"/>
      <c r="H126" s="1"/>
      <c r="J126" s="14"/>
      <c r="K126" s="1"/>
      <c r="L126" s="1"/>
      <c r="M126" s="1"/>
    </row>
    <row r="127" spans="4:13" ht="15.75" customHeight="1">
      <c r="D127" s="1"/>
      <c r="H127" s="1"/>
      <c r="J127" s="14"/>
      <c r="K127" s="1"/>
      <c r="L127" s="1"/>
      <c r="M127" s="1"/>
    </row>
    <row r="128" spans="4:13" ht="15.75" customHeight="1">
      <c r="D128" s="1"/>
      <c r="H128" s="1"/>
      <c r="J128" s="14"/>
      <c r="K128" s="1"/>
      <c r="L128" s="1"/>
      <c r="M128" s="1"/>
    </row>
    <row r="129" spans="4:13" ht="15.75" customHeight="1">
      <c r="D129" s="1"/>
      <c r="H129" s="1"/>
      <c r="J129" s="14"/>
      <c r="K129" s="1"/>
      <c r="L129" s="1"/>
      <c r="M129" s="1"/>
    </row>
    <row r="130" spans="4:13" ht="15.75" customHeight="1">
      <c r="D130" s="1"/>
      <c r="H130" s="1"/>
      <c r="J130" s="14"/>
      <c r="K130" s="1"/>
      <c r="L130" s="1"/>
      <c r="M130" s="1"/>
    </row>
    <row r="131" spans="4:13" ht="15.75" customHeight="1">
      <c r="D131" s="1"/>
      <c r="H131" s="1"/>
      <c r="J131" s="14"/>
      <c r="K131" s="1"/>
      <c r="L131" s="1"/>
      <c r="M131" s="1"/>
    </row>
    <row r="132" spans="4:13" ht="15.75" customHeight="1">
      <c r="D132" s="1"/>
      <c r="H132" s="1"/>
      <c r="J132" s="14"/>
      <c r="K132" s="1"/>
      <c r="L132" s="1"/>
      <c r="M132" s="1"/>
    </row>
    <row r="133" spans="4:13" ht="15.75" customHeight="1">
      <c r="D133" s="1"/>
      <c r="H133" s="1"/>
      <c r="J133" s="14"/>
      <c r="K133" s="1"/>
      <c r="L133" s="1"/>
      <c r="M133" s="1"/>
    </row>
    <row r="134" spans="4:13" ht="15.75" customHeight="1">
      <c r="D134" s="1"/>
      <c r="H134" s="1"/>
      <c r="J134" s="14"/>
      <c r="K134" s="1"/>
      <c r="L134" s="1"/>
      <c r="M134" s="1"/>
    </row>
    <row r="135" spans="4:13" ht="15.75" customHeight="1">
      <c r="D135" s="1"/>
      <c r="H135" s="1"/>
      <c r="J135" s="14"/>
      <c r="K135" s="1"/>
      <c r="L135" s="1"/>
      <c r="M135" s="1"/>
    </row>
    <row r="136" spans="4:13" ht="15.75" customHeight="1">
      <c r="D136" s="1"/>
      <c r="H136" s="1"/>
      <c r="J136" s="14"/>
      <c r="K136" s="1"/>
      <c r="L136" s="1"/>
      <c r="M136" s="1"/>
    </row>
    <row r="137" spans="4:13" ht="15.75" customHeight="1">
      <c r="D137" s="1"/>
      <c r="H137" s="1"/>
      <c r="J137" s="14"/>
      <c r="K137" s="1"/>
      <c r="L137" s="1"/>
      <c r="M137" s="1"/>
    </row>
    <row r="138" spans="4:13" ht="15.75" customHeight="1">
      <c r="D138" s="1"/>
      <c r="H138" s="1"/>
      <c r="J138" s="14"/>
      <c r="K138" s="1"/>
      <c r="L138" s="1"/>
      <c r="M138" s="1"/>
    </row>
    <row r="139" spans="4:13" ht="15.75" customHeight="1">
      <c r="D139" s="1"/>
      <c r="H139" s="1"/>
      <c r="J139" s="14"/>
      <c r="K139" s="1"/>
      <c r="L139" s="1"/>
      <c r="M139" s="1"/>
    </row>
    <row r="140" spans="4:13" ht="15.75" customHeight="1">
      <c r="D140" s="1"/>
      <c r="H140" s="1"/>
      <c r="J140" s="14"/>
      <c r="K140" s="1"/>
      <c r="L140" s="1"/>
      <c r="M140" s="1"/>
    </row>
    <row r="141" spans="4:13" ht="15.75" customHeight="1">
      <c r="D141" s="1"/>
      <c r="H141" s="1"/>
      <c r="J141" s="14"/>
      <c r="K141" s="1"/>
      <c r="L141" s="1"/>
      <c r="M141" s="1"/>
    </row>
    <row r="142" spans="4:13" ht="15.75" customHeight="1">
      <c r="D142" s="1"/>
      <c r="H142" s="1"/>
      <c r="J142" s="14"/>
      <c r="K142" s="1"/>
      <c r="L142" s="1"/>
      <c r="M142" s="1"/>
    </row>
    <row r="143" spans="4:13" ht="15.75" customHeight="1">
      <c r="D143" s="1"/>
      <c r="H143" s="1"/>
      <c r="J143" s="14"/>
      <c r="K143" s="1"/>
      <c r="L143" s="1"/>
      <c r="M143" s="1"/>
    </row>
    <row r="144" spans="4:13" ht="15.75" customHeight="1">
      <c r="D144" s="1"/>
      <c r="H144" s="1"/>
      <c r="J144" s="14"/>
      <c r="K144" s="1"/>
      <c r="L144" s="1"/>
      <c r="M144" s="1"/>
    </row>
    <row r="145" spans="4:13" ht="15.75" customHeight="1">
      <c r="D145" s="1"/>
      <c r="H145" s="1"/>
      <c r="J145" s="14"/>
      <c r="K145" s="1"/>
      <c r="L145" s="1"/>
      <c r="M145" s="1"/>
    </row>
    <row r="146" spans="4:13" ht="15.75" customHeight="1">
      <c r="D146" s="1"/>
      <c r="H146" s="1"/>
      <c r="J146" s="14"/>
      <c r="K146" s="1"/>
      <c r="L146" s="1"/>
      <c r="M146" s="1"/>
    </row>
    <row r="147" spans="4:13" ht="15.75" customHeight="1">
      <c r="D147" s="1"/>
      <c r="H147" s="1"/>
      <c r="J147" s="14"/>
      <c r="K147" s="1"/>
      <c r="L147" s="1"/>
      <c r="M147" s="1"/>
    </row>
    <row r="148" spans="4:13" ht="15.75" customHeight="1">
      <c r="D148" s="1"/>
      <c r="H148" s="1"/>
      <c r="J148" s="14"/>
      <c r="K148" s="1"/>
      <c r="L148" s="1"/>
      <c r="M148" s="1"/>
    </row>
    <row r="149" spans="4:13" ht="15.75" customHeight="1">
      <c r="D149" s="1"/>
      <c r="H149" s="1"/>
      <c r="J149" s="14"/>
      <c r="K149" s="1"/>
      <c r="L149" s="1"/>
      <c r="M149" s="1"/>
    </row>
    <row r="150" spans="4:13" ht="15.75" customHeight="1">
      <c r="D150" s="1"/>
      <c r="H150" s="1"/>
      <c r="J150" s="14"/>
      <c r="K150" s="1"/>
      <c r="L150" s="1"/>
      <c r="M150" s="1"/>
    </row>
    <row r="151" spans="4:13" ht="15.75" customHeight="1">
      <c r="D151" s="1"/>
      <c r="H151" s="1"/>
      <c r="J151" s="14"/>
      <c r="K151" s="1"/>
      <c r="L151" s="1"/>
      <c r="M151" s="1"/>
    </row>
    <row r="152" spans="4:13" ht="15.75" customHeight="1">
      <c r="D152" s="1"/>
      <c r="H152" s="1"/>
      <c r="J152" s="14"/>
      <c r="K152" s="1"/>
      <c r="L152" s="1"/>
      <c r="M152" s="1"/>
    </row>
    <row r="153" spans="4:13" ht="15.75" customHeight="1">
      <c r="D153" s="1"/>
      <c r="H153" s="1"/>
      <c r="J153" s="14"/>
      <c r="K153" s="1"/>
      <c r="L153" s="1"/>
      <c r="M153" s="1"/>
    </row>
    <row r="154" spans="4:13" ht="15.75" customHeight="1">
      <c r="D154" s="1"/>
      <c r="H154" s="1"/>
      <c r="J154" s="14"/>
      <c r="K154" s="1"/>
      <c r="L154" s="1"/>
      <c r="M154" s="1"/>
    </row>
    <row r="155" spans="4:13" ht="15.75" customHeight="1">
      <c r="D155" s="1"/>
      <c r="H155" s="1"/>
      <c r="J155" s="14"/>
      <c r="K155" s="1"/>
      <c r="L155" s="1"/>
      <c r="M155" s="1"/>
    </row>
    <row r="156" spans="4:13" ht="15.75" customHeight="1">
      <c r="D156" s="1"/>
      <c r="H156" s="1"/>
      <c r="J156" s="14"/>
      <c r="K156" s="1"/>
      <c r="L156" s="1"/>
      <c r="M156" s="1"/>
    </row>
    <row r="157" spans="4:13" ht="15.75" customHeight="1">
      <c r="D157" s="1"/>
      <c r="H157" s="1"/>
      <c r="J157" s="14"/>
      <c r="K157" s="1"/>
      <c r="L157" s="1"/>
      <c r="M157" s="1"/>
    </row>
    <row r="158" spans="4:13" ht="15.75" customHeight="1">
      <c r="D158" s="1"/>
      <c r="H158" s="1"/>
      <c r="J158" s="14"/>
      <c r="K158" s="1"/>
      <c r="L158" s="1"/>
      <c r="M158" s="1"/>
    </row>
    <row r="159" spans="4:13" ht="15.75" customHeight="1">
      <c r="D159" s="1"/>
      <c r="H159" s="1"/>
      <c r="J159" s="14"/>
      <c r="K159" s="1"/>
      <c r="L159" s="1"/>
      <c r="M159" s="1"/>
    </row>
    <row r="160" spans="4:13" ht="15.75" customHeight="1">
      <c r="D160" s="1"/>
      <c r="H160" s="1"/>
      <c r="J160" s="14"/>
      <c r="K160" s="1"/>
      <c r="L160" s="1"/>
      <c r="M160" s="1"/>
    </row>
    <row r="161" spans="4:13" ht="15.75" customHeight="1">
      <c r="D161" s="1"/>
      <c r="H161" s="1"/>
      <c r="J161" s="14"/>
      <c r="K161" s="1"/>
      <c r="L161" s="1"/>
      <c r="M161" s="1"/>
    </row>
    <row r="162" spans="4:13" ht="15.75" customHeight="1">
      <c r="D162" s="1"/>
      <c r="H162" s="1"/>
      <c r="J162" s="14"/>
      <c r="K162" s="1"/>
      <c r="L162" s="1"/>
      <c r="M162" s="1"/>
    </row>
    <row r="163" spans="4:13" ht="15.75" customHeight="1">
      <c r="D163" s="1"/>
      <c r="H163" s="1"/>
      <c r="J163" s="14"/>
      <c r="K163" s="1"/>
      <c r="L163" s="1"/>
      <c r="M163" s="1"/>
    </row>
    <row r="164" spans="4:13" ht="15.75" customHeight="1">
      <c r="D164" s="1"/>
      <c r="H164" s="1"/>
      <c r="J164" s="14"/>
      <c r="K164" s="1"/>
      <c r="L164" s="1"/>
      <c r="M164" s="1"/>
    </row>
    <row r="165" spans="4:13" ht="15.75" customHeight="1">
      <c r="D165" s="1"/>
      <c r="H165" s="1"/>
      <c r="J165" s="14"/>
      <c r="K165" s="1"/>
      <c r="L165" s="1"/>
      <c r="M165" s="1"/>
    </row>
    <row r="166" spans="4:13" ht="15.75" customHeight="1">
      <c r="D166" s="1"/>
      <c r="H166" s="1"/>
      <c r="J166" s="14"/>
      <c r="K166" s="1"/>
      <c r="L166" s="1"/>
      <c r="M166" s="1"/>
    </row>
    <row r="167" spans="4:13" ht="15.75" customHeight="1">
      <c r="D167" s="1"/>
      <c r="H167" s="1"/>
      <c r="J167" s="14"/>
      <c r="K167" s="1"/>
      <c r="L167" s="1"/>
      <c r="M167" s="1"/>
    </row>
    <row r="168" spans="4:13" ht="15.75" customHeight="1">
      <c r="D168" s="1"/>
      <c r="H168" s="1"/>
      <c r="J168" s="14"/>
      <c r="K168" s="1"/>
      <c r="L168" s="1"/>
      <c r="M168" s="1"/>
    </row>
    <row r="169" spans="4:13" ht="15.75" customHeight="1">
      <c r="D169" s="1"/>
      <c r="H169" s="1"/>
      <c r="J169" s="14"/>
      <c r="K169" s="1"/>
      <c r="L169" s="1"/>
      <c r="M169" s="1"/>
    </row>
    <row r="170" spans="4:13" ht="15.75" customHeight="1">
      <c r="D170" s="1"/>
      <c r="H170" s="1"/>
      <c r="J170" s="14"/>
      <c r="K170" s="1"/>
      <c r="L170" s="1"/>
      <c r="M170" s="1"/>
    </row>
    <row r="171" spans="4:13" ht="15.75" customHeight="1">
      <c r="D171" s="1"/>
      <c r="H171" s="1"/>
      <c r="J171" s="14"/>
      <c r="K171" s="1"/>
      <c r="L171" s="1"/>
      <c r="M171" s="1"/>
    </row>
    <row r="172" spans="4:13" ht="15.75" customHeight="1">
      <c r="D172" s="1"/>
      <c r="H172" s="1"/>
      <c r="J172" s="14"/>
      <c r="K172" s="1"/>
      <c r="L172" s="1"/>
      <c r="M172" s="1"/>
    </row>
    <row r="173" spans="4:13" ht="15.75" customHeight="1">
      <c r="D173" s="1"/>
      <c r="H173" s="1"/>
      <c r="J173" s="14"/>
      <c r="K173" s="1"/>
      <c r="L173" s="1"/>
      <c r="M173" s="1"/>
    </row>
    <row r="174" spans="4:13" ht="15.75" customHeight="1">
      <c r="D174" s="1"/>
      <c r="H174" s="1"/>
      <c r="J174" s="14"/>
      <c r="K174" s="1"/>
      <c r="L174" s="1"/>
      <c r="M174" s="1"/>
    </row>
    <row r="175" spans="4:13" ht="15.75" customHeight="1">
      <c r="D175" s="1"/>
      <c r="H175" s="1"/>
      <c r="J175" s="14"/>
      <c r="K175" s="1"/>
      <c r="L175" s="1"/>
      <c r="M175" s="1"/>
    </row>
    <row r="176" spans="4:13" ht="15.75" customHeight="1">
      <c r="D176" s="1"/>
      <c r="H176" s="1"/>
      <c r="J176" s="14"/>
      <c r="K176" s="1"/>
      <c r="L176" s="1"/>
      <c r="M176" s="1"/>
    </row>
    <row r="177" spans="4:13" ht="15.75" customHeight="1">
      <c r="D177" s="1"/>
      <c r="H177" s="1"/>
      <c r="J177" s="14"/>
      <c r="K177" s="1"/>
      <c r="L177" s="1"/>
      <c r="M177" s="1"/>
    </row>
    <row r="178" spans="4:13" ht="15.75" customHeight="1">
      <c r="D178" s="1"/>
      <c r="H178" s="1"/>
      <c r="J178" s="14"/>
      <c r="K178" s="1"/>
      <c r="L178" s="1"/>
      <c r="M178" s="1"/>
    </row>
    <row r="179" spans="4:13" ht="15.75" customHeight="1">
      <c r="D179" s="1"/>
      <c r="H179" s="1"/>
      <c r="J179" s="14"/>
      <c r="K179" s="1"/>
      <c r="L179" s="1"/>
      <c r="M179" s="1"/>
    </row>
    <row r="180" spans="4:13" ht="15.75" customHeight="1">
      <c r="D180" s="1"/>
      <c r="H180" s="1"/>
      <c r="J180" s="14"/>
      <c r="K180" s="1"/>
      <c r="L180" s="1"/>
      <c r="M180" s="1"/>
    </row>
    <row r="181" spans="4:13" ht="15.75" customHeight="1">
      <c r="D181" s="1"/>
      <c r="H181" s="1"/>
      <c r="J181" s="14"/>
      <c r="K181" s="1"/>
      <c r="L181" s="1"/>
      <c r="M181" s="1"/>
    </row>
    <row r="182" spans="4:13" ht="15.75" customHeight="1">
      <c r="D182" s="1"/>
      <c r="H182" s="1"/>
      <c r="J182" s="14"/>
      <c r="K182" s="1"/>
      <c r="L182" s="1"/>
      <c r="M182" s="1"/>
    </row>
    <row r="183" spans="4:13" ht="15.75" customHeight="1">
      <c r="D183" s="1"/>
      <c r="H183" s="1"/>
      <c r="J183" s="14"/>
      <c r="K183" s="1"/>
      <c r="L183" s="1"/>
      <c r="M183" s="1"/>
    </row>
    <row r="184" spans="4:13" ht="15.75" customHeight="1">
      <c r="D184" s="1"/>
      <c r="H184" s="1"/>
      <c r="J184" s="14"/>
      <c r="K184" s="1"/>
      <c r="L184" s="1"/>
      <c r="M184" s="1"/>
    </row>
    <row r="185" spans="4:13" ht="15.75" customHeight="1">
      <c r="D185" s="1"/>
      <c r="H185" s="1"/>
      <c r="J185" s="14"/>
      <c r="K185" s="1"/>
      <c r="L185" s="1"/>
      <c r="M185" s="1"/>
    </row>
    <row r="186" spans="4:13" ht="15.75" customHeight="1">
      <c r="D186" s="1"/>
      <c r="H186" s="1"/>
      <c r="J186" s="14"/>
      <c r="K186" s="1"/>
      <c r="L186" s="1"/>
      <c r="M186" s="1"/>
    </row>
    <row r="187" spans="4:13" ht="15.75" customHeight="1">
      <c r="D187" s="1"/>
      <c r="H187" s="1"/>
      <c r="J187" s="14"/>
      <c r="K187" s="1"/>
      <c r="L187" s="1"/>
      <c r="M187" s="1"/>
    </row>
    <row r="188" spans="4:13" ht="15.75" customHeight="1">
      <c r="D188" s="1"/>
      <c r="H188" s="1"/>
      <c r="J188" s="14"/>
      <c r="K188" s="1"/>
      <c r="L188" s="1"/>
      <c r="M188" s="1"/>
    </row>
    <row r="189" spans="4:13" ht="15.75" customHeight="1">
      <c r="D189" s="1"/>
      <c r="H189" s="1"/>
      <c r="J189" s="14"/>
      <c r="K189" s="1"/>
      <c r="L189" s="1"/>
      <c r="M189" s="1"/>
    </row>
    <row r="190" spans="4:13" ht="15.75" customHeight="1">
      <c r="D190" s="1"/>
      <c r="H190" s="1"/>
      <c r="J190" s="14"/>
      <c r="K190" s="1"/>
      <c r="L190" s="1"/>
      <c r="M190" s="1"/>
    </row>
    <row r="191" spans="4:13" ht="15.75" customHeight="1">
      <c r="D191" s="1"/>
      <c r="H191" s="1"/>
      <c r="J191" s="14"/>
      <c r="K191" s="1"/>
      <c r="L191" s="1"/>
      <c r="M191" s="1"/>
    </row>
    <row r="192" spans="4:13" ht="15.75" customHeight="1">
      <c r="D192" s="1"/>
      <c r="H192" s="1"/>
      <c r="J192" s="14"/>
      <c r="K192" s="1"/>
      <c r="L192" s="1"/>
      <c r="M192" s="1"/>
    </row>
    <row r="193" spans="4:13" ht="15.75" customHeight="1">
      <c r="D193" s="1"/>
      <c r="H193" s="1"/>
      <c r="J193" s="14"/>
      <c r="K193" s="1"/>
      <c r="L193" s="1"/>
      <c r="M193" s="1"/>
    </row>
    <row r="194" spans="4:13" ht="15.75" customHeight="1">
      <c r="D194" s="1"/>
      <c r="H194" s="1"/>
      <c r="J194" s="14"/>
      <c r="K194" s="1"/>
      <c r="L194" s="1"/>
      <c r="M194" s="1"/>
    </row>
    <row r="195" spans="4:13" ht="15.75" customHeight="1">
      <c r="D195" s="1"/>
      <c r="H195" s="1"/>
      <c r="J195" s="14"/>
      <c r="K195" s="1"/>
      <c r="L195" s="1"/>
      <c r="M195" s="1"/>
    </row>
    <row r="196" spans="4:13" ht="15.75" customHeight="1">
      <c r="D196" s="1"/>
      <c r="H196" s="1"/>
      <c r="J196" s="14"/>
      <c r="K196" s="1"/>
      <c r="L196" s="1"/>
      <c r="M196" s="1"/>
    </row>
    <row r="197" spans="4:13" ht="15.75" customHeight="1">
      <c r="D197" s="1"/>
      <c r="H197" s="1"/>
      <c r="J197" s="14"/>
      <c r="K197" s="1"/>
      <c r="L197" s="1"/>
      <c r="M197" s="1"/>
    </row>
    <row r="198" spans="4:13" ht="15.75" customHeight="1">
      <c r="D198" s="1"/>
      <c r="H198" s="1"/>
      <c r="J198" s="14"/>
      <c r="K198" s="1"/>
      <c r="L198" s="1"/>
      <c r="M198" s="1"/>
    </row>
    <row r="199" spans="4:13" ht="15.75" customHeight="1">
      <c r="D199" s="1"/>
      <c r="H199" s="1"/>
      <c r="J199" s="14"/>
      <c r="K199" s="1"/>
      <c r="L199" s="1"/>
      <c r="M199" s="1"/>
    </row>
    <row r="200" spans="4:13" ht="15.75" customHeight="1">
      <c r="D200" s="1"/>
      <c r="H200" s="1"/>
      <c r="J200" s="14"/>
      <c r="K200" s="1"/>
      <c r="L200" s="1"/>
      <c r="M200" s="1"/>
    </row>
    <row r="201" spans="4:13" ht="15.75" customHeight="1">
      <c r="D201" s="1"/>
      <c r="H201" s="1"/>
      <c r="J201" s="14"/>
      <c r="K201" s="1"/>
      <c r="L201" s="1"/>
      <c r="M201" s="1"/>
    </row>
    <row r="202" spans="4:13" ht="15.75" customHeight="1">
      <c r="D202" s="1"/>
      <c r="H202" s="1"/>
      <c r="J202" s="14"/>
      <c r="K202" s="1"/>
      <c r="L202" s="1"/>
      <c r="M202" s="1"/>
    </row>
    <row r="203" spans="4:13" ht="15.75" customHeight="1">
      <c r="D203" s="1"/>
      <c r="H203" s="1"/>
      <c r="J203" s="14"/>
      <c r="K203" s="1"/>
      <c r="L203" s="1"/>
      <c r="M203" s="1"/>
    </row>
    <row r="204" spans="4:13" ht="15.75" customHeight="1">
      <c r="D204" s="1"/>
      <c r="H204" s="1"/>
      <c r="J204" s="14"/>
      <c r="K204" s="1"/>
      <c r="L204" s="1"/>
      <c r="M204" s="1"/>
    </row>
    <row r="205" spans="4:13" ht="15.75" customHeight="1">
      <c r="D205" s="1"/>
      <c r="H205" s="1"/>
      <c r="J205" s="14"/>
      <c r="K205" s="1"/>
      <c r="L205" s="1"/>
      <c r="M205" s="1"/>
    </row>
    <row r="206" spans="4:13" ht="15.75" customHeight="1">
      <c r="D206" s="1"/>
      <c r="H206" s="1"/>
      <c r="J206" s="14"/>
      <c r="K206" s="1"/>
      <c r="L206" s="1"/>
      <c r="M206" s="1"/>
    </row>
    <row r="207" spans="4:13" ht="15.75" customHeight="1">
      <c r="D207" s="1"/>
      <c r="H207" s="1"/>
      <c r="J207" s="14"/>
      <c r="K207" s="1"/>
      <c r="L207" s="1"/>
      <c r="M207" s="1"/>
    </row>
    <row r="208" spans="4:13" ht="15.75" customHeight="1">
      <c r="D208" s="1"/>
      <c r="H208" s="1"/>
      <c r="J208" s="14"/>
      <c r="K208" s="1"/>
      <c r="L208" s="1"/>
      <c r="M208" s="1"/>
    </row>
    <row r="209" spans="4:13" ht="15.75" customHeight="1">
      <c r="D209" s="1"/>
      <c r="H209" s="1"/>
      <c r="J209" s="14"/>
      <c r="K209" s="1"/>
      <c r="L209" s="1"/>
      <c r="M209" s="1"/>
    </row>
    <row r="210" spans="4:13" ht="15.75" customHeight="1">
      <c r="D210" s="1"/>
      <c r="H210" s="1"/>
      <c r="J210" s="14"/>
      <c r="K210" s="1"/>
      <c r="L210" s="1"/>
      <c r="M210" s="1"/>
    </row>
    <row r="211" spans="4:13" ht="15.75" customHeight="1">
      <c r="D211" s="1"/>
      <c r="H211" s="1"/>
      <c r="J211" s="14"/>
      <c r="K211" s="1"/>
      <c r="L211" s="1"/>
      <c r="M211" s="1"/>
    </row>
    <row r="212" spans="4:13" ht="15.75" customHeight="1">
      <c r="D212" s="1"/>
      <c r="H212" s="1"/>
      <c r="J212" s="14"/>
      <c r="K212" s="1"/>
      <c r="L212" s="1"/>
      <c r="M212" s="1"/>
    </row>
    <row r="213" spans="4:13" ht="15.75" customHeight="1">
      <c r="D213" s="1"/>
      <c r="H213" s="1"/>
      <c r="J213" s="14"/>
      <c r="K213" s="1"/>
      <c r="L213" s="1"/>
      <c r="M213" s="1"/>
    </row>
    <row r="214" spans="4:13" ht="15.75" customHeight="1">
      <c r="D214" s="1"/>
      <c r="H214" s="1"/>
      <c r="J214" s="14"/>
      <c r="K214" s="1"/>
      <c r="L214" s="1"/>
      <c r="M214" s="1"/>
    </row>
    <row r="215" spans="4:13" ht="15.75" customHeight="1">
      <c r="D215" s="1"/>
      <c r="H215" s="1"/>
      <c r="J215" s="14"/>
      <c r="K215" s="1"/>
      <c r="L215" s="1"/>
      <c r="M215" s="1"/>
    </row>
    <row r="216" spans="4:13" ht="15.75" customHeight="1">
      <c r="D216" s="1"/>
      <c r="H216" s="1"/>
      <c r="J216" s="14"/>
      <c r="K216" s="1"/>
      <c r="L216" s="1"/>
      <c r="M216" s="1"/>
    </row>
    <row r="217" spans="4:13" ht="15.75" customHeight="1">
      <c r="D217" s="1"/>
      <c r="H217" s="1"/>
      <c r="J217" s="14"/>
      <c r="K217" s="1"/>
      <c r="L217" s="1"/>
      <c r="M217" s="1"/>
    </row>
    <row r="218" spans="4:13" ht="15.75" customHeight="1">
      <c r="D218" s="1"/>
      <c r="H218" s="1"/>
      <c r="J218" s="14"/>
      <c r="K218" s="1"/>
      <c r="L218" s="1"/>
      <c r="M218" s="1"/>
    </row>
    <row r="219" spans="4:13" ht="15.75" customHeight="1">
      <c r="D219" s="1"/>
      <c r="H219" s="1"/>
      <c r="J219" s="14"/>
      <c r="K219" s="1"/>
      <c r="L219" s="1"/>
      <c r="M219" s="1"/>
    </row>
    <row r="220" spans="4:13" ht="15.75" customHeight="1">
      <c r="D220" s="1"/>
      <c r="H220" s="1"/>
      <c r="J220" s="14"/>
      <c r="K220" s="1"/>
      <c r="L220" s="1"/>
      <c r="M220" s="1"/>
    </row>
    <row r="221" spans="4:13" ht="15.75" customHeight="1">
      <c r="D221" s="1"/>
      <c r="H221" s="1"/>
      <c r="J221" s="14"/>
      <c r="K221" s="1"/>
      <c r="L221" s="1"/>
      <c r="M221" s="1"/>
    </row>
    <row r="222" spans="4:13" ht="15.75" customHeight="1">
      <c r="D222" s="1"/>
      <c r="H222" s="1"/>
      <c r="J222" s="14"/>
      <c r="K222" s="1"/>
      <c r="L222" s="1"/>
      <c r="M222" s="1"/>
    </row>
    <row r="223" spans="4:13" ht="15.75" customHeight="1">
      <c r="D223" s="1"/>
      <c r="H223" s="1"/>
      <c r="J223" s="14"/>
      <c r="K223" s="1"/>
      <c r="L223" s="1"/>
      <c r="M223" s="1"/>
    </row>
    <row r="224" spans="4:13" ht="15.75" customHeight="1">
      <c r="D224" s="1"/>
      <c r="H224" s="1"/>
      <c r="J224" s="14"/>
      <c r="K224" s="1"/>
      <c r="L224" s="1"/>
      <c r="M224" s="1"/>
    </row>
    <row r="225" spans="4:13" ht="15.75" customHeight="1">
      <c r="D225" s="1"/>
      <c r="H225" s="1"/>
      <c r="J225" s="14"/>
      <c r="K225" s="1"/>
      <c r="L225" s="1"/>
      <c r="M225" s="1"/>
    </row>
    <row r="226" spans="4:13" ht="15.75" customHeight="1">
      <c r="D226" s="1"/>
      <c r="H226" s="1"/>
      <c r="J226" s="14"/>
      <c r="K226" s="1"/>
      <c r="L226" s="1"/>
      <c r="M226" s="1"/>
    </row>
    <row r="227" spans="4:13" ht="15.75" customHeight="1">
      <c r="D227" s="1"/>
      <c r="H227" s="1"/>
      <c r="J227" s="14"/>
      <c r="K227" s="1"/>
      <c r="L227" s="1"/>
      <c r="M227" s="1"/>
    </row>
    <row r="228" spans="4:13" ht="15.75" customHeight="1">
      <c r="D228" s="1"/>
      <c r="H228" s="1"/>
      <c r="J228" s="14"/>
      <c r="K228" s="1"/>
      <c r="L228" s="1"/>
      <c r="M228" s="1"/>
    </row>
    <row r="229" spans="4:13" ht="15.75" customHeight="1">
      <c r="D229" s="1"/>
      <c r="H229" s="1"/>
      <c r="J229" s="14"/>
      <c r="K229" s="1"/>
      <c r="L229" s="1"/>
      <c r="M229" s="1"/>
    </row>
    <row r="230" spans="4:13" ht="15.75" customHeight="1">
      <c r="D230" s="1"/>
      <c r="H230" s="1"/>
      <c r="J230" s="14"/>
      <c r="K230" s="1"/>
      <c r="L230" s="1"/>
      <c r="M230" s="1"/>
    </row>
    <row r="231" spans="4:13" ht="15.75" customHeight="1">
      <c r="D231" s="1"/>
      <c r="H231" s="1"/>
      <c r="J231" s="14"/>
      <c r="K231" s="1"/>
      <c r="L231" s="1"/>
      <c r="M231" s="1"/>
    </row>
    <row r="232" spans="4:13" ht="15.75" customHeight="1">
      <c r="K232" s="1"/>
      <c r="L232" s="1"/>
      <c r="M232" s="1"/>
    </row>
    <row r="233" spans="4:13" ht="15.75" customHeight="1">
      <c r="K233" s="1"/>
      <c r="L233" s="1"/>
      <c r="M233" s="1"/>
    </row>
    <row r="234" spans="4:13" ht="15.75" customHeight="1">
      <c r="K234" s="1"/>
      <c r="L234" s="1"/>
      <c r="M234" s="1"/>
    </row>
    <row r="235" spans="4:13" ht="15.75" customHeight="1">
      <c r="K235" s="1"/>
      <c r="L235" s="1"/>
      <c r="M235" s="1"/>
    </row>
    <row r="236" spans="4:13" ht="15.75" customHeight="1">
      <c r="K236" s="1"/>
      <c r="L236" s="1"/>
      <c r="M236" s="1"/>
    </row>
    <row r="237" spans="4:13" ht="15.75" customHeight="1">
      <c r="K237" s="1"/>
      <c r="L237" s="1"/>
      <c r="M237" s="1"/>
    </row>
    <row r="238" spans="4:13" ht="15.75" customHeight="1">
      <c r="K238" s="1"/>
      <c r="L238" s="1"/>
      <c r="M238" s="1"/>
    </row>
    <row r="239" spans="4:13" ht="15.75" customHeight="1">
      <c r="K239" s="1"/>
      <c r="L239" s="1"/>
      <c r="M239" s="1"/>
    </row>
    <row r="240" spans="4:13" ht="15.75" customHeight="1">
      <c r="K240" s="1"/>
      <c r="L240" s="1"/>
      <c r="M240" s="1"/>
    </row>
    <row r="241" spans="11:13" ht="15.75" customHeight="1">
      <c r="K241" s="1"/>
      <c r="L241" s="1"/>
      <c r="M241" s="1"/>
    </row>
    <row r="242" spans="11:13" ht="15.75" customHeight="1">
      <c r="K242" s="1"/>
      <c r="L242" s="1"/>
      <c r="M242" s="1"/>
    </row>
    <row r="243" spans="11:13" ht="15.75" customHeight="1">
      <c r="K243" s="1"/>
      <c r="L243" s="1"/>
      <c r="M243" s="1"/>
    </row>
    <row r="244" spans="11:13" ht="15.75" customHeight="1">
      <c r="K244" s="1"/>
      <c r="L244" s="1"/>
      <c r="M244" s="1"/>
    </row>
    <row r="245" spans="11:13" ht="15.75" customHeight="1">
      <c r="K245" s="1"/>
      <c r="L245" s="1"/>
      <c r="M245" s="1"/>
    </row>
    <row r="246" spans="11:13" ht="15.75" customHeight="1">
      <c r="K246" s="1"/>
      <c r="L246" s="1"/>
      <c r="M246" s="1"/>
    </row>
    <row r="247" spans="11:13" ht="15.75" customHeight="1">
      <c r="K247" s="1"/>
      <c r="L247" s="1"/>
      <c r="M247" s="1"/>
    </row>
    <row r="248" spans="11:13" ht="15.75" customHeight="1">
      <c r="K248" s="1"/>
      <c r="L248" s="1"/>
      <c r="M248" s="1"/>
    </row>
    <row r="249" spans="11:13" ht="15.75" customHeight="1">
      <c r="K249" s="1"/>
      <c r="L249" s="1"/>
      <c r="M249" s="1"/>
    </row>
    <row r="250" spans="11:13" ht="15.75" customHeight="1">
      <c r="K250" s="1"/>
      <c r="L250" s="1"/>
      <c r="M250" s="1"/>
    </row>
    <row r="251" spans="11:13" ht="15.75" customHeight="1">
      <c r="K251" s="1"/>
      <c r="L251" s="1"/>
      <c r="M251" s="1"/>
    </row>
    <row r="252" spans="11:13" ht="15.75" customHeight="1">
      <c r="K252" s="1"/>
      <c r="L252" s="1"/>
      <c r="M252" s="1"/>
    </row>
    <row r="253" spans="11:13" ht="15.75" customHeight="1">
      <c r="K253" s="1"/>
      <c r="L253" s="1"/>
      <c r="M253" s="1"/>
    </row>
    <row r="254" spans="11:13" ht="15.75" customHeight="1">
      <c r="K254" s="1"/>
      <c r="L254" s="1"/>
      <c r="M254" s="1"/>
    </row>
    <row r="255" spans="11:13" ht="15.75" customHeight="1">
      <c r="K255" s="1"/>
      <c r="L255" s="1"/>
      <c r="M255" s="1"/>
    </row>
    <row r="256" spans="11:13" ht="15.75" customHeight="1">
      <c r="K256" s="1"/>
      <c r="L256" s="1"/>
      <c r="M256" s="1"/>
    </row>
    <row r="257" spans="11:13" ht="15.75" customHeight="1">
      <c r="K257" s="1"/>
      <c r="L257" s="1"/>
      <c r="M257" s="1"/>
    </row>
    <row r="258" spans="11:13" ht="15.75" customHeight="1">
      <c r="K258" s="1"/>
      <c r="L258" s="1"/>
      <c r="M258" s="1"/>
    </row>
    <row r="259" spans="11:13" ht="15.75" customHeight="1">
      <c r="K259" s="1"/>
      <c r="L259" s="1"/>
      <c r="M259" s="1"/>
    </row>
    <row r="260" spans="11:13" ht="15.75" customHeight="1">
      <c r="K260" s="1"/>
      <c r="L260" s="1"/>
      <c r="M260" s="1"/>
    </row>
    <row r="261" spans="11:13" ht="15.75" customHeight="1">
      <c r="K261" s="1"/>
      <c r="L261" s="1"/>
      <c r="M261" s="1"/>
    </row>
    <row r="262" spans="11:13" ht="15.75" customHeight="1">
      <c r="K262" s="1"/>
      <c r="L262" s="1"/>
      <c r="M262" s="1"/>
    </row>
    <row r="263" spans="11:13" ht="15.75" customHeight="1">
      <c r="K263" s="1"/>
      <c r="L263" s="1"/>
      <c r="M263" s="1"/>
    </row>
    <row r="264" spans="11:13" ht="15.75" customHeight="1">
      <c r="K264" s="1"/>
      <c r="L264" s="1"/>
      <c r="M264" s="1"/>
    </row>
    <row r="265" spans="11:13" ht="15.75" customHeight="1">
      <c r="K265" s="1"/>
      <c r="L265" s="1"/>
      <c r="M265" s="1"/>
    </row>
    <row r="266" spans="11:13" ht="15.75" customHeight="1">
      <c r="K266" s="1"/>
      <c r="L266" s="1"/>
      <c r="M266" s="1"/>
    </row>
    <row r="267" spans="11:13" ht="15.75" customHeight="1">
      <c r="K267" s="1"/>
      <c r="L267" s="1"/>
      <c r="M267" s="1"/>
    </row>
    <row r="268" spans="11:13" ht="15.75" customHeight="1">
      <c r="K268" s="1"/>
      <c r="L268" s="1"/>
      <c r="M268" s="1"/>
    </row>
    <row r="269" spans="11:13" ht="15.75" customHeight="1">
      <c r="K269" s="1"/>
      <c r="L269" s="1"/>
      <c r="M269" s="1"/>
    </row>
    <row r="270" spans="11:13" ht="15.75" customHeight="1">
      <c r="K270" s="1"/>
      <c r="L270" s="1"/>
      <c r="M270" s="1"/>
    </row>
    <row r="271" spans="11:13" ht="15.75" customHeight="1">
      <c r="K271" s="1"/>
      <c r="L271" s="1"/>
      <c r="M271" s="1"/>
    </row>
    <row r="272" spans="11:13" ht="15.75" customHeight="1">
      <c r="K272" s="1"/>
      <c r="L272" s="1"/>
      <c r="M272" s="1"/>
    </row>
    <row r="273" spans="11:13" ht="15.75" customHeight="1">
      <c r="K273" s="1"/>
      <c r="L273" s="1"/>
      <c r="M273" s="1"/>
    </row>
    <row r="274" spans="11:13" ht="15.75" customHeight="1">
      <c r="K274" s="1"/>
      <c r="L274" s="1"/>
      <c r="M274" s="1"/>
    </row>
    <row r="275" spans="11:13" ht="15.75" customHeight="1">
      <c r="K275" s="1"/>
      <c r="L275" s="1"/>
      <c r="M275" s="1"/>
    </row>
    <row r="276" spans="11:13" ht="15.75" customHeight="1">
      <c r="K276" s="1"/>
      <c r="L276" s="1"/>
      <c r="M276" s="1"/>
    </row>
    <row r="277" spans="11:13" ht="15.75" customHeight="1">
      <c r="K277" s="1"/>
      <c r="L277" s="1"/>
      <c r="M277" s="1"/>
    </row>
    <row r="278" spans="11:13" ht="15.75" customHeight="1">
      <c r="K278" s="1"/>
      <c r="L278" s="1"/>
      <c r="M278" s="1"/>
    </row>
    <row r="279" spans="11:13" ht="15.75" customHeight="1">
      <c r="K279" s="1"/>
      <c r="L279" s="1"/>
      <c r="M279" s="1"/>
    </row>
    <row r="280" spans="11:13" ht="15.75" customHeight="1">
      <c r="K280" s="1"/>
      <c r="L280" s="1"/>
      <c r="M280" s="1"/>
    </row>
    <row r="281" spans="11:13" ht="15.75" customHeight="1">
      <c r="K281" s="1"/>
      <c r="L281" s="1"/>
      <c r="M281" s="1"/>
    </row>
    <row r="282" spans="11:13" ht="15.75" customHeight="1">
      <c r="K282" s="1"/>
      <c r="L282" s="1"/>
      <c r="M282" s="1"/>
    </row>
    <row r="283" spans="11:13" ht="15.75" customHeight="1">
      <c r="K283" s="1"/>
      <c r="L283" s="1"/>
      <c r="M283" s="1"/>
    </row>
    <row r="284" spans="11:13" ht="15.75" customHeight="1">
      <c r="K284" s="1"/>
      <c r="L284" s="1"/>
      <c r="M284" s="1"/>
    </row>
    <row r="285" spans="11:13" ht="15.75" customHeight="1">
      <c r="K285" s="1"/>
      <c r="L285" s="1"/>
      <c r="M285" s="1"/>
    </row>
    <row r="286" spans="11:13" ht="15.75" customHeight="1">
      <c r="K286" s="1"/>
      <c r="L286" s="1"/>
      <c r="M286" s="1"/>
    </row>
    <row r="287" spans="11:13" ht="15.75" customHeight="1">
      <c r="K287" s="1"/>
      <c r="L287" s="1"/>
      <c r="M287" s="1"/>
    </row>
    <row r="288" spans="11:13" ht="15.75" customHeight="1">
      <c r="K288" s="1"/>
      <c r="L288" s="1"/>
      <c r="M288" s="1"/>
    </row>
    <row r="289" spans="11:13" ht="15.75" customHeight="1">
      <c r="K289" s="1"/>
      <c r="L289" s="1"/>
      <c r="M289" s="1"/>
    </row>
    <row r="290" spans="11:13" ht="15.75" customHeight="1">
      <c r="K290" s="1"/>
      <c r="L290" s="1"/>
      <c r="M290" s="1"/>
    </row>
    <row r="291" spans="11:13" ht="15.75" customHeight="1">
      <c r="K291" s="1"/>
      <c r="L291" s="1"/>
      <c r="M291" s="1"/>
    </row>
    <row r="292" spans="11:13" ht="15.75" customHeight="1">
      <c r="K292" s="1"/>
      <c r="L292" s="1"/>
      <c r="M292" s="1"/>
    </row>
    <row r="293" spans="11:13" ht="15.75" customHeight="1">
      <c r="K293" s="1"/>
      <c r="L293" s="1"/>
      <c r="M293" s="1"/>
    </row>
    <row r="294" spans="11:13" ht="15.75" customHeight="1">
      <c r="K294" s="1"/>
      <c r="L294" s="1"/>
      <c r="M294" s="1"/>
    </row>
    <row r="295" spans="11:13" ht="15.75" customHeight="1">
      <c r="K295" s="1"/>
      <c r="L295" s="1"/>
      <c r="M295" s="1"/>
    </row>
    <row r="296" spans="11:13" ht="15.75" customHeight="1">
      <c r="K296" s="1"/>
      <c r="L296" s="1"/>
      <c r="M296" s="1"/>
    </row>
    <row r="297" spans="11:13" ht="15.75" customHeight="1">
      <c r="K297" s="1"/>
      <c r="L297" s="1"/>
      <c r="M297" s="1"/>
    </row>
    <row r="298" spans="11:13" ht="15.75" customHeight="1">
      <c r="K298" s="1"/>
      <c r="L298" s="1"/>
      <c r="M298" s="1"/>
    </row>
    <row r="299" spans="11:13" ht="15.75" customHeight="1">
      <c r="K299" s="1"/>
      <c r="L299" s="1"/>
      <c r="M299" s="1"/>
    </row>
    <row r="300" spans="11:13" ht="15.75" customHeight="1">
      <c r="K300" s="1"/>
      <c r="L300" s="1"/>
      <c r="M300" s="1"/>
    </row>
    <row r="301" spans="11:13" ht="15.75" customHeight="1">
      <c r="K301" s="1"/>
      <c r="L301" s="1"/>
      <c r="M301" s="1"/>
    </row>
    <row r="302" spans="11:13" ht="15.75" customHeight="1">
      <c r="K302" s="1"/>
      <c r="L302" s="1"/>
      <c r="M302" s="1"/>
    </row>
    <row r="303" spans="11:13" ht="15.75" customHeight="1">
      <c r="K303" s="1"/>
      <c r="L303" s="1"/>
      <c r="M303" s="1"/>
    </row>
    <row r="304" spans="11:13" ht="15.75" customHeight="1">
      <c r="K304" s="1"/>
      <c r="L304" s="1"/>
      <c r="M304" s="1"/>
    </row>
    <row r="305" spans="11:13" ht="15.75" customHeight="1">
      <c r="K305" s="1"/>
      <c r="L305" s="1"/>
      <c r="M305" s="1"/>
    </row>
    <row r="306" spans="11:13" ht="15.75" customHeight="1">
      <c r="K306" s="1"/>
      <c r="L306" s="1"/>
      <c r="M306" s="1"/>
    </row>
    <row r="307" spans="11:13" ht="15.75" customHeight="1">
      <c r="K307" s="1"/>
      <c r="L307" s="1"/>
      <c r="M307" s="1"/>
    </row>
    <row r="308" spans="11:13" ht="15.75" customHeight="1">
      <c r="K308" s="1"/>
      <c r="L308" s="1"/>
      <c r="M308" s="1"/>
    </row>
    <row r="309" spans="11:13" ht="15.75" customHeight="1">
      <c r="K309" s="1"/>
      <c r="L309" s="1"/>
      <c r="M309" s="1"/>
    </row>
    <row r="310" spans="11:13" ht="15.75" customHeight="1">
      <c r="K310" s="1"/>
      <c r="L310" s="1"/>
      <c r="M310" s="1"/>
    </row>
    <row r="311" spans="11:13" ht="15.75" customHeight="1">
      <c r="K311" s="1"/>
      <c r="L311" s="1"/>
      <c r="M311" s="1"/>
    </row>
    <row r="312" spans="11:13" ht="15.75" customHeight="1">
      <c r="K312" s="1"/>
      <c r="L312" s="1"/>
      <c r="M312" s="1"/>
    </row>
    <row r="313" spans="11:13" ht="15.75" customHeight="1">
      <c r="K313" s="1"/>
      <c r="L313" s="1"/>
      <c r="M313" s="1"/>
    </row>
    <row r="314" spans="11:13" ht="15.75" customHeight="1">
      <c r="K314" s="1"/>
      <c r="L314" s="1"/>
      <c r="M314" s="1"/>
    </row>
    <row r="315" spans="11:13" ht="15.75" customHeight="1">
      <c r="K315" s="1"/>
      <c r="L315" s="1"/>
      <c r="M315" s="1"/>
    </row>
    <row r="316" spans="11:13" ht="15.75" customHeight="1">
      <c r="K316" s="1"/>
      <c r="L316" s="1"/>
      <c r="M316" s="1"/>
    </row>
    <row r="317" spans="11:13" ht="15.75" customHeight="1">
      <c r="K317" s="1"/>
      <c r="L317" s="1"/>
      <c r="M317" s="1"/>
    </row>
    <row r="318" spans="11:13" ht="15.75" customHeight="1">
      <c r="K318" s="1"/>
      <c r="L318" s="1"/>
      <c r="M318" s="1"/>
    </row>
    <row r="319" spans="11:13" ht="15.75" customHeight="1">
      <c r="K319" s="1"/>
      <c r="L319" s="1"/>
      <c r="M319" s="1"/>
    </row>
    <row r="320" spans="11:13" ht="15.75" customHeight="1">
      <c r="K320" s="1"/>
      <c r="L320" s="1"/>
      <c r="M320" s="1"/>
    </row>
    <row r="321" spans="11:13" ht="15.75" customHeight="1">
      <c r="K321" s="1"/>
      <c r="L321" s="1"/>
      <c r="M321" s="1"/>
    </row>
    <row r="322" spans="11:13" ht="15.75" customHeight="1">
      <c r="K322" s="1"/>
      <c r="L322" s="1"/>
      <c r="M322" s="1"/>
    </row>
    <row r="323" spans="11:13" ht="15.75" customHeight="1">
      <c r="K323" s="1"/>
      <c r="L323" s="1"/>
      <c r="M323" s="1"/>
    </row>
    <row r="324" spans="11:13" ht="15.75" customHeight="1">
      <c r="K324" s="1"/>
      <c r="L324" s="1"/>
      <c r="M324" s="1"/>
    </row>
    <row r="325" spans="11:13" ht="15.75" customHeight="1">
      <c r="K325" s="1"/>
      <c r="L325" s="1"/>
      <c r="M325" s="1"/>
    </row>
    <row r="326" spans="11:13" ht="15.75" customHeight="1">
      <c r="K326" s="1"/>
      <c r="L326" s="1"/>
      <c r="M326" s="1"/>
    </row>
    <row r="327" spans="11:13" ht="15.75" customHeight="1">
      <c r="K327" s="1"/>
      <c r="L327" s="1"/>
      <c r="M327" s="1"/>
    </row>
    <row r="328" spans="11:13" ht="15.75" customHeight="1">
      <c r="K328" s="1"/>
      <c r="L328" s="1"/>
      <c r="M328" s="1"/>
    </row>
    <row r="329" spans="11:13" ht="15.75" customHeight="1">
      <c r="K329" s="1"/>
      <c r="L329" s="1"/>
      <c r="M329" s="1"/>
    </row>
    <row r="330" spans="11:13" ht="15.75" customHeight="1">
      <c r="K330" s="1"/>
      <c r="L330" s="1"/>
      <c r="M330" s="1"/>
    </row>
    <row r="331" spans="11:13" ht="15.75" customHeight="1">
      <c r="K331" s="1"/>
      <c r="L331" s="1"/>
      <c r="M331" s="1"/>
    </row>
    <row r="332" spans="11:13" ht="15.75" customHeight="1">
      <c r="K332" s="1"/>
      <c r="L332" s="1"/>
      <c r="M332" s="1"/>
    </row>
    <row r="333" spans="11:13" ht="15.75" customHeight="1">
      <c r="K333" s="1"/>
      <c r="L333" s="1"/>
      <c r="M333" s="1"/>
    </row>
    <row r="334" spans="11:13" ht="15.75" customHeight="1">
      <c r="K334" s="1"/>
      <c r="L334" s="1"/>
      <c r="M334" s="1"/>
    </row>
    <row r="335" spans="11:13" ht="15.75" customHeight="1">
      <c r="K335" s="1"/>
      <c r="L335" s="1"/>
      <c r="M335" s="1"/>
    </row>
    <row r="336" spans="11:13" ht="15.75" customHeight="1">
      <c r="K336" s="1"/>
      <c r="L336" s="1"/>
      <c r="M336" s="1"/>
    </row>
    <row r="337" spans="11:13" ht="15.75" customHeight="1">
      <c r="K337" s="1"/>
      <c r="L337" s="1"/>
      <c r="M337" s="1"/>
    </row>
    <row r="338" spans="11:13" ht="15.75" customHeight="1">
      <c r="K338" s="1"/>
      <c r="L338" s="1"/>
      <c r="M338" s="1"/>
    </row>
    <row r="339" spans="11:13" ht="15.75" customHeight="1">
      <c r="K339" s="1"/>
      <c r="L339" s="1"/>
      <c r="M339" s="1"/>
    </row>
    <row r="340" spans="11:13" ht="15.75" customHeight="1">
      <c r="K340" s="1"/>
      <c r="L340" s="1"/>
      <c r="M340" s="1"/>
    </row>
    <row r="341" spans="11:13" ht="15.75" customHeight="1">
      <c r="K341" s="1"/>
      <c r="L341" s="1"/>
      <c r="M341" s="1"/>
    </row>
    <row r="342" spans="11:13" ht="15.75" customHeight="1">
      <c r="K342" s="1"/>
      <c r="L342" s="1"/>
      <c r="M342" s="1"/>
    </row>
    <row r="343" spans="11:13" ht="15.75" customHeight="1">
      <c r="K343" s="1"/>
      <c r="L343" s="1"/>
      <c r="M343" s="1"/>
    </row>
    <row r="344" spans="11:13" ht="15.75" customHeight="1">
      <c r="K344" s="1"/>
      <c r="L344" s="1"/>
      <c r="M344" s="1"/>
    </row>
    <row r="345" spans="11:13" ht="15.75" customHeight="1">
      <c r="K345" s="1"/>
      <c r="L345" s="1"/>
      <c r="M345" s="1"/>
    </row>
    <row r="346" spans="11:13" ht="15.75" customHeight="1">
      <c r="K346" s="1"/>
      <c r="L346" s="1"/>
      <c r="M346" s="1"/>
    </row>
    <row r="347" spans="11:13" ht="15.75" customHeight="1">
      <c r="K347" s="1"/>
      <c r="L347" s="1"/>
      <c r="M347" s="1"/>
    </row>
    <row r="348" spans="11:13" ht="15.75" customHeight="1">
      <c r="K348" s="1"/>
      <c r="L348" s="1"/>
      <c r="M348" s="1"/>
    </row>
    <row r="349" spans="11:13" ht="15.75" customHeight="1">
      <c r="K349" s="1"/>
      <c r="L349" s="1"/>
      <c r="M349" s="1"/>
    </row>
    <row r="350" spans="11:13" ht="15.75" customHeight="1">
      <c r="K350" s="1"/>
      <c r="L350" s="1"/>
      <c r="M350" s="1"/>
    </row>
    <row r="351" spans="11:13" ht="15.75" customHeight="1">
      <c r="K351" s="1"/>
      <c r="L351" s="1"/>
      <c r="M351" s="1"/>
    </row>
    <row r="352" spans="11:13" ht="15.75" customHeight="1">
      <c r="K352" s="1"/>
      <c r="L352" s="1"/>
      <c r="M352" s="1"/>
    </row>
    <row r="353" spans="11:13" ht="15.75" customHeight="1">
      <c r="K353" s="1"/>
      <c r="L353" s="1"/>
      <c r="M353" s="1"/>
    </row>
    <row r="354" spans="11:13" ht="15.75" customHeight="1">
      <c r="K354" s="1"/>
      <c r="L354" s="1"/>
      <c r="M354" s="1"/>
    </row>
    <row r="355" spans="11:13" ht="15.75" customHeight="1">
      <c r="K355" s="1"/>
      <c r="L355" s="1"/>
      <c r="M355" s="1"/>
    </row>
    <row r="356" spans="11:13" ht="15.75" customHeight="1">
      <c r="K356" s="1"/>
      <c r="L356" s="1"/>
      <c r="M356" s="1"/>
    </row>
    <row r="357" spans="11:13" ht="15.75" customHeight="1">
      <c r="K357" s="1"/>
      <c r="L357" s="1"/>
      <c r="M357" s="1"/>
    </row>
    <row r="358" spans="11:13" ht="15.75" customHeight="1">
      <c r="K358" s="1"/>
      <c r="L358" s="1"/>
      <c r="M358" s="1"/>
    </row>
    <row r="359" spans="11:13" ht="15.75" customHeight="1">
      <c r="K359" s="1"/>
      <c r="L359" s="1"/>
      <c r="M359" s="1"/>
    </row>
    <row r="360" spans="11:13" ht="15.75" customHeight="1">
      <c r="K360" s="1"/>
      <c r="L360" s="1"/>
      <c r="M360" s="1"/>
    </row>
    <row r="361" spans="11:13" ht="15.75" customHeight="1">
      <c r="K361" s="1"/>
      <c r="L361" s="1"/>
      <c r="M361" s="1"/>
    </row>
    <row r="362" spans="11:13" ht="15.75" customHeight="1">
      <c r="K362" s="1"/>
      <c r="L362" s="1"/>
      <c r="M362" s="1"/>
    </row>
    <row r="363" spans="11:13" ht="15.75" customHeight="1">
      <c r="K363" s="1"/>
      <c r="L363" s="1"/>
      <c r="M363" s="1"/>
    </row>
    <row r="364" spans="11:13" ht="15.75" customHeight="1">
      <c r="K364" s="1"/>
      <c r="L364" s="1"/>
      <c r="M364" s="1"/>
    </row>
    <row r="365" spans="11:13" ht="15.75" customHeight="1">
      <c r="K365" s="1"/>
      <c r="L365" s="1"/>
      <c r="M365" s="1"/>
    </row>
    <row r="366" spans="11:13" ht="15.75" customHeight="1">
      <c r="K366" s="1"/>
      <c r="L366" s="1"/>
      <c r="M366" s="1"/>
    </row>
    <row r="367" spans="11:13" ht="15.75" customHeight="1">
      <c r="K367" s="1"/>
      <c r="L367" s="1"/>
      <c r="M367" s="1"/>
    </row>
    <row r="368" spans="11:13" ht="15.75" customHeight="1">
      <c r="K368" s="1"/>
      <c r="L368" s="1"/>
      <c r="M368" s="1"/>
    </row>
    <row r="369" spans="11:13" ht="15.75" customHeight="1">
      <c r="K369" s="1"/>
      <c r="L369" s="1"/>
      <c r="M369" s="1"/>
    </row>
    <row r="370" spans="11:13" ht="15.75" customHeight="1">
      <c r="K370" s="1"/>
      <c r="L370" s="1"/>
      <c r="M370" s="1"/>
    </row>
    <row r="371" spans="11:13" ht="15.75" customHeight="1">
      <c r="K371" s="1"/>
      <c r="L371" s="1"/>
      <c r="M371" s="1"/>
    </row>
    <row r="372" spans="11:13" ht="15.75" customHeight="1">
      <c r="K372" s="1"/>
      <c r="L372" s="1"/>
      <c r="M372" s="1"/>
    </row>
    <row r="373" spans="11:13" ht="15.75" customHeight="1">
      <c r="K373" s="1"/>
      <c r="L373" s="1"/>
      <c r="M373" s="1"/>
    </row>
    <row r="374" spans="11:13" ht="15.75" customHeight="1">
      <c r="K374" s="1"/>
      <c r="L374" s="1"/>
      <c r="M374" s="1"/>
    </row>
    <row r="375" spans="11:13" ht="15.75" customHeight="1">
      <c r="K375" s="1"/>
      <c r="L375" s="1"/>
      <c r="M375" s="1"/>
    </row>
    <row r="376" spans="11:13" ht="15.75" customHeight="1">
      <c r="K376" s="1"/>
      <c r="L376" s="1"/>
      <c r="M376" s="1"/>
    </row>
    <row r="377" spans="11:13" ht="15.75" customHeight="1">
      <c r="K377" s="1"/>
      <c r="L377" s="1"/>
      <c r="M377" s="1"/>
    </row>
    <row r="378" spans="11:13" ht="15.75" customHeight="1">
      <c r="K378" s="1"/>
      <c r="L378" s="1"/>
      <c r="M378" s="1"/>
    </row>
    <row r="379" spans="11:13" ht="15.75" customHeight="1">
      <c r="K379" s="1"/>
      <c r="L379" s="1"/>
      <c r="M379" s="1"/>
    </row>
    <row r="380" spans="11:13" ht="15.75" customHeight="1">
      <c r="K380" s="1"/>
      <c r="L380" s="1"/>
      <c r="M380" s="1"/>
    </row>
    <row r="381" spans="11:13" ht="15.75" customHeight="1">
      <c r="K381" s="1"/>
      <c r="L381" s="1"/>
      <c r="M381" s="1"/>
    </row>
    <row r="382" spans="11:13" ht="15.75" customHeight="1">
      <c r="K382" s="1"/>
      <c r="L382" s="1"/>
      <c r="M382" s="1"/>
    </row>
    <row r="383" spans="11:13" ht="15.75" customHeight="1">
      <c r="K383" s="1"/>
      <c r="L383" s="1"/>
      <c r="M383" s="1"/>
    </row>
    <row r="384" spans="11:13" ht="15.75" customHeight="1">
      <c r="K384" s="1"/>
      <c r="L384" s="1"/>
      <c r="M384" s="1"/>
    </row>
    <row r="385" spans="11:13" ht="15.75" customHeight="1">
      <c r="K385" s="1"/>
      <c r="L385" s="1"/>
      <c r="M385" s="1"/>
    </row>
    <row r="386" spans="11:13" ht="15.75" customHeight="1">
      <c r="K386" s="1"/>
      <c r="L386" s="1"/>
      <c r="M386" s="1"/>
    </row>
    <row r="387" spans="11:13" ht="15.75" customHeight="1">
      <c r="K387" s="1"/>
      <c r="L387" s="1"/>
      <c r="M387" s="1"/>
    </row>
    <row r="388" spans="11:13" ht="15.75" customHeight="1">
      <c r="K388" s="1"/>
      <c r="L388" s="1"/>
      <c r="M388" s="1"/>
    </row>
    <row r="389" spans="11:13" ht="15.75" customHeight="1">
      <c r="K389" s="1"/>
      <c r="L389" s="1"/>
      <c r="M389" s="1"/>
    </row>
    <row r="390" spans="11:13" ht="15.75" customHeight="1">
      <c r="K390" s="1"/>
      <c r="L390" s="1"/>
      <c r="M390" s="1"/>
    </row>
    <row r="391" spans="11:13" ht="15.75" customHeight="1">
      <c r="K391" s="1"/>
      <c r="L391" s="1"/>
      <c r="M391" s="1"/>
    </row>
    <row r="392" spans="11:13" ht="15.75" customHeight="1">
      <c r="K392" s="1"/>
      <c r="L392" s="1"/>
      <c r="M392" s="1"/>
    </row>
    <row r="393" spans="11:13" ht="15.75" customHeight="1">
      <c r="K393" s="1"/>
      <c r="L393" s="1"/>
      <c r="M393" s="1"/>
    </row>
    <row r="394" spans="11:13" ht="15.75" customHeight="1">
      <c r="K394" s="1"/>
      <c r="L394" s="1"/>
      <c r="M394" s="1"/>
    </row>
    <row r="395" spans="11:13" ht="15.75" customHeight="1">
      <c r="K395" s="1"/>
      <c r="L395" s="1"/>
      <c r="M395" s="1"/>
    </row>
    <row r="396" spans="11:13" ht="15.75" customHeight="1">
      <c r="K396" s="1"/>
      <c r="L396" s="1"/>
      <c r="M396" s="1"/>
    </row>
    <row r="397" spans="11:13" ht="15.75" customHeight="1">
      <c r="K397" s="1"/>
      <c r="L397" s="1"/>
      <c r="M397" s="1"/>
    </row>
    <row r="398" spans="11:13" ht="15.75" customHeight="1">
      <c r="K398" s="1"/>
      <c r="L398" s="1"/>
      <c r="M398" s="1"/>
    </row>
    <row r="399" spans="11:13" ht="15.75" customHeight="1">
      <c r="K399" s="1"/>
      <c r="L399" s="1"/>
      <c r="M399" s="1"/>
    </row>
    <row r="400" spans="11:13" ht="15.75" customHeight="1">
      <c r="K400" s="1"/>
      <c r="L400" s="1"/>
      <c r="M400" s="1"/>
    </row>
    <row r="401" spans="11:13" ht="15.75" customHeight="1">
      <c r="K401" s="1"/>
      <c r="L401" s="1"/>
      <c r="M401" s="1"/>
    </row>
    <row r="402" spans="11:13" ht="15.75" customHeight="1">
      <c r="K402" s="1"/>
      <c r="L402" s="1"/>
      <c r="M402" s="1"/>
    </row>
    <row r="403" spans="11:13" ht="15.75" customHeight="1">
      <c r="K403" s="1"/>
      <c r="L403" s="1"/>
      <c r="M403" s="1"/>
    </row>
    <row r="404" spans="11:13" ht="15.75" customHeight="1">
      <c r="K404" s="1"/>
      <c r="L404" s="1"/>
      <c r="M404" s="1"/>
    </row>
    <row r="405" spans="11:13" ht="15.75" customHeight="1">
      <c r="K405" s="1"/>
      <c r="L405" s="1"/>
      <c r="M405" s="1"/>
    </row>
    <row r="406" spans="11:13" ht="15.75" customHeight="1">
      <c r="K406" s="1"/>
      <c r="L406" s="1"/>
      <c r="M406" s="1"/>
    </row>
    <row r="407" spans="11:13" ht="15.75" customHeight="1">
      <c r="K407" s="1"/>
      <c r="L407" s="1"/>
      <c r="M407" s="1"/>
    </row>
    <row r="408" spans="11:13" ht="15.75" customHeight="1">
      <c r="K408" s="1"/>
      <c r="L408" s="1"/>
      <c r="M408" s="1"/>
    </row>
    <row r="409" spans="11:13" ht="15.75" customHeight="1">
      <c r="K409" s="1"/>
      <c r="L409" s="1"/>
      <c r="M409" s="1"/>
    </row>
    <row r="410" spans="11:13" ht="15.75" customHeight="1">
      <c r="K410" s="1"/>
      <c r="L410" s="1"/>
      <c r="M410" s="1"/>
    </row>
    <row r="411" spans="11:13" ht="15.75" customHeight="1">
      <c r="K411" s="1"/>
      <c r="L411" s="1"/>
      <c r="M411" s="1"/>
    </row>
    <row r="412" spans="11:13" ht="15.75" customHeight="1">
      <c r="K412" s="1"/>
      <c r="L412" s="1"/>
      <c r="M412" s="1"/>
    </row>
    <row r="413" spans="11:13" ht="15.75" customHeight="1">
      <c r="K413" s="1"/>
      <c r="L413" s="1"/>
      <c r="M413" s="1"/>
    </row>
    <row r="414" spans="11:13" ht="15.75" customHeight="1">
      <c r="K414" s="1"/>
      <c r="L414" s="1"/>
      <c r="M414" s="1"/>
    </row>
    <row r="415" spans="11:13" ht="15.75" customHeight="1">
      <c r="K415" s="1"/>
      <c r="L415" s="1"/>
      <c r="M415" s="1"/>
    </row>
    <row r="416" spans="11:13" ht="15.75" customHeight="1">
      <c r="K416" s="1"/>
      <c r="L416" s="1"/>
      <c r="M416" s="1"/>
    </row>
    <row r="417" spans="11:13" ht="15.75" customHeight="1">
      <c r="K417" s="1"/>
      <c r="L417" s="1"/>
      <c r="M417" s="1"/>
    </row>
    <row r="418" spans="11:13" ht="15.75" customHeight="1">
      <c r="K418" s="1"/>
      <c r="L418" s="1"/>
      <c r="M418" s="1"/>
    </row>
    <row r="419" spans="11:13" ht="15.75" customHeight="1">
      <c r="K419" s="1"/>
      <c r="L419" s="1"/>
      <c r="M419" s="1"/>
    </row>
    <row r="420" spans="11:13" ht="15.75" customHeight="1">
      <c r="K420" s="1"/>
      <c r="L420" s="1"/>
      <c r="M420" s="1"/>
    </row>
    <row r="421" spans="11:13" ht="15.75" customHeight="1">
      <c r="K421" s="1"/>
      <c r="L421" s="1"/>
      <c r="M421" s="1"/>
    </row>
    <row r="422" spans="11:13" ht="15.75" customHeight="1">
      <c r="K422" s="1"/>
      <c r="L422" s="1"/>
      <c r="M422" s="1"/>
    </row>
    <row r="423" spans="11:13" ht="15.75" customHeight="1">
      <c r="K423" s="1"/>
      <c r="L423" s="1"/>
      <c r="M423" s="1"/>
    </row>
    <row r="424" spans="11:13" ht="15.75" customHeight="1">
      <c r="K424" s="1"/>
      <c r="L424" s="1"/>
      <c r="M424" s="1"/>
    </row>
    <row r="425" spans="11:13" ht="15.75" customHeight="1">
      <c r="K425" s="1"/>
      <c r="L425" s="1"/>
      <c r="M425" s="1"/>
    </row>
    <row r="426" spans="11:13" ht="15.75" customHeight="1">
      <c r="K426" s="1"/>
      <c r="L426" s="1"/>
      <c r="M426" s="1"/>
    </row>
    <row r="427" spans="11:13" ht="15.75" customHeight="1">
      <c r="K427" s="1"/>
      <c r="L427" s="1"/>
      <c r="M427" s="1"/>
    </row>
    <row r="428" spans="11:13" ht="15.75" customHeight="1">
      <c r="K428" s="1"/>
      <c r="L428" s="1"/>
      <c r="M428" s="1"/>
    </row>
    <row r="429" spans="11:13" ht="15.75" customHeight="1">
      <c r="K429" s="1"/>
      <c r="L429" s="1"/>
      <c r="M429" s="1"/>
    </row>
    <row r="430" spans="11:13" ht="15.75" customHeight="1">
      <c r="K430" s="1"/>
      <c r="L430" s="1"/>
      <c r="M430" s="1"/>
    </row>
    <row r="431" spans="11:13" ht="15.75" customHeight="1">
      <c r="K431" s="1"/>
      <c r="L431" s="1"/>
      <c r="M431" s="1"/>
    </row>
    <row r="432" spans="11:13" ht="15.75" customHeight="1">
      <c r="K432" s="1"/>
      <c r="L432" s="1"/>
      <c r="M432" s="1"/>
    </row>
    <row r="433" spans="11:13" ht="15.75" customHeight="1">
      <c r="K433" s="1"/>
      <c r="L433" s="1"/>
      <c r="M433" s="1"/>
    </row>
    <row r="434" spans="11:13" ht="15.75" customHeight="1">
      <c r="K434" s="1"/>
      <c r="L434" s="1"/>
      <c r="M434" s="1"/>
    </row>
    <row r="435" spans="11:13" ht="15.75" customHeight="1">
      <c r="K435" s="1"/>
      <c r="L435" s="1"/>
      <c r="M435" s="1"/>
    </row>
    <row r="436" spans="11:13" ht="15.75" customHeight="1">
      <c r="K436" s="1"/>
      <c r="L436" s="1"/>
      <c r="M436" s="1"/>
    </row>
    <row r="437" spans="11:13" ht="15.75" customHeight="1">
      <c r="K437" s="1"/>
      <c r="L437" s="1"/>
      <c r="M437" s="1"/>
    </row>
    <row r="438" spans="11:13" ht="15.75" customHeight="1">
      <c r="K438" s="1"/>
      <c r="L438" s="1"/>
      <c r="M438" s="1"/>
    </row>
    <row r="439" spans="11:13" ht="15.75" customHeight="1">
      <c r="K439" s="1"/>
      <c r="L439" s="1"/>
      <c r="M439" s="1"/>
    </row>
    <row r="440" spans="11:13" ht="15.75" customHeight="1">
      <c r="K440" s="1"/>
      <c r="L440" s="1"/>
      <c r="M440" s="1"/>
    </row>
    <row r="441" spans="11:13" ht="15.75" customHeight="1">
      <c r="K441" s="1"/>
      <c r="L441" s="1"/>
      <c r="M441" s="1"/>
    </row>
    <row r="442" spans="11:13" ht="15.75" customHeight="1">
      <c r="K442" s="1"/>
      <c r="L442" s="1"/>
      <c r="M442" s="1"/>
    </row>
    <row r="443" spans="11:13" ht="15.75" customHeight="1">
      <c r="K443" s="1"/>
      <c r="L443" s="1"/>
      <c r="M443" s="1"/>
    </row>
    <row r="444" spans="11:13" ht="15.75" customHeight="1">
      <c r="K444" s="1"/>
      <c r="L444" s="1"/>
      <c r="M444" s="1"/>
    </row>
    <row r="445" spans="11:13" ht="15.75" customHeight="1">
      <c r="K445" s="1"/>
      <c r="L445" s="1"/>
      <c r="M445" s="1"/>
    </row>
    <row r="446" spans="11:13" ht="15.75" customHeight="1">
      <c r="K446" s="1"/>
      <c r="L446" s="1"/>
      <c r="M446" s="1"/>
    </row>
    <row r="447" spans="11:13" ht="15.75" customHeight="1">
      <c r="K447" s="1"/>
      <c r="L447" s="1"/>
      <c r="M447" s="1"/>
    </row>
    <row r="448" spans="11:13" ht="15.75" customHeight="1">
      <c r="K448" s="1"/>
      <c r="L448" s="1"/>
      <c r="M448" s="1"/>
    </row>
    <row r="449" spans="11:13" ht="15.75" customHeight="1">
      <c r="K449" s="1"/>
      <c r="L449" s="1"/>
      <c r="M449" s="1"/>
    </row>
    <row r="450" spans="11:13" ht="15.75" customHeight="1">
      <c r="K450" s="1"/>
      <c r="L450" s="1"/>
      <c r="M450" s="1"/>
    </row>
    <row r="451" spans="11:13" ht="15.75" customHeight="1">
      <c r="K451" s="1"/>
      <c r="L451" s="1"/>
      <c r="M451" s="1"/>
    </row>
    <row r="452" spans="11:13" ht="15.75" customHeight="1">
      <c r="K452" s="1"/>
      <c r="L452" s="1"/>
      <c r="M452" s="1"/>
    </row>
    <row r="453" spans="11:13" ht="15.75" customHeight="1">
      <c r="K453" s="1"/>
      <c r="L453" s="1"/>
      <c r="M453" s="1"/>
    </row>
    <row r="454" spans="11:13" ht="15.75" customHeight="1">
      <c r="K454" s="1"/>
      <c r="L454" s="1"/>
      <c r="M454" s="1"/>
    </row>
    <row r="455" spans="11:13" ht="15.75" customHeight="1">
      <c r="K455" s="1"/>
      <c r="L455" s="1"/>
      <c r="M455" s="1"/>
    </row>
    <row r="456" spans="11:13" ht="15.75" customHeight="1">
      <c r="K456" s="1"/>
      <c r="L456" s="1"/>
      <c r="M456" s="1"/>
    </row>
    <row r="457" spans="11:13" ht="15.75" customHeight="1">
      <c r="K457" s="1"/>
      <c r="L457" s="1"/>
      <c r="M457" s="1"/>
    </row>
    <row r="458" spans="11:13" ht="15.75" customHeight="1">
      <c r="K458" s="1"/>
      <c r="L458" s="1"/>
      <c r="M458" s="1"/>
    </row>
    <row r="459" spans="11:13" ht="15.75" customHeight="1">
      <c r="K459" s="1"/>
      <c r="L459" s="1"/>
      <c r="M459" s="1"/>
    </row>
    <row r="460" spans="11:13" ht="15.75" customHeight="1">
      <c r="K460" s="1"/>
      <c r="L460" s="1"/>
      <c r="M460" s="1"/>
    </row>
    <row r="461" spans="11:13" ht="15.75" customHeight="1">
      <c r="K461" s="1"/>
      <c r="L461" s="1"/>
      <c r="M461" s="1"/>
    </row>
    <row r="462" spans="11:13" ht="15.75" customHeight="1">
      <c r="K462" s="1"/>
      <c r="L462" s="1"/>
      <c r="M462" s="1"/>
    </row>
    <row r="463" spans="11:13" ht="15.75" customHeight="1">
      <c r="K463" s="1"/>
      <c r="L463" s="1"/>
      <c r="M463" s="1"/>
    </row>
    <row r="464" spans="11:13" ht="15.75" customHeight="1">
      <c r="K464" s="1"/>
      <c r="L464" s="1"/>
      <c r="M464" s="1"/>
    </row>
    <row r="465" spans="11:13" ht="15.75" customHeight="1">
      <c r="K465" s="1"/>
      <c r="L465" s="1"/>
      <c r="M465" s="1"/>
    </row>
    <row r="466" spans="11:13" ht="15.75" customHeight="1">
      <c r="K466" s="1"/>
      <c r="L466" s="1"/>
      <c r="M466" s="1"/>
    </row>
    <row r="467" spans="11:13" ht="15.75" customHeight="1">
      <c r="K467" s="1"/>
      <c r="L467" s="1"/>
      <c r="M467" s="1"/>
    </row>
    <row r="468" spans="11:13" ht="15.75" customHeight="1">
      <c r="K468" s="1"/>
      <c r="L468" s="1"/>
      <c r="M468" s="1"/>
    </row>
    <row r="469" spans="11:13" ht="15.75" customHeight="1">
      <c r="K469" s="1"/>
      <c r="L469" s="1"/>
      <c r="M469" s="1"/>
    </row>
    <row r="470" spans="11:13" ht="15.75" customHeight="1">
      <c r="K470" s="1"/>
      <c r="L470" s="1"/>
      <c r="M470" s="1"/>
    </row>
    <row r="471" spans="11:13" ht="15.75" customHeight="1">
      <c r="K471" s="1"/>
      <c r="L471" s="1"/>
      <c r="M471" s="1"/>
    </row>
    <row r="472" spans="11:13" ht="15.75" customHeight="1">
      <c r="K472" s="1"/>
      <c r="L472" s="1"/>
      <c r="M472" s="1"/>
    </row>
    <row r="473" spans="11:13" ht="15.75" customHeight="1">
      <c r="K473" s="1"/>
      <c r="L473" s="1"/>
      <c r="M473" s="1"/>
    </row>
    <row r="474" spans="11:13" ht="15.75" customHeight="1">
      <c r="K474" s="1"/>
      <c r="L474" s="1"/>
      <c r="M474" s="1"/>
    </row>
    <row r="475" spans="11:13" ht="15.75" customHeight="1">
      <c r="K475" s="1"/>
      <c r="L475" s="1"/>
      <c r="M475" s="1"/>
    </row>
    <row r="476" spans="11:13" ht="15.75" customHeight="1">
      <c r="K476" s="1"/>
      <c r="L476" s="1"/>
      <c r="M476" s="1"/>
    </row>
    <row r="477" spans="11:13" ht="15.75" customHeight="1">
      <c r="K477" s="1"/>
      <c r="L477" s="1"/>
      <c r="M477" s="1"/>
    </row>
    <row r="478" spans="11:13" ht="15.75" customHeight="1">
      <c r="K478" s="1"/>
      <c r="L478" s="1"/>
      <c r="M478" s="1"/>
    </row>
    <row r="479" spans="11:13" ht="15.75" customHeight="1">
      <c r="K479" s="1"/>
      <c r="L479" s="1"/>
      <c r="M479" s="1"/>
    </row>
    <row r="480" spans="11:13" ht="15.75" customHeight="1">
      <c r="K480" s="1"/>
      <c r="L480" s="1"/>
      <c r="M480" s="1"/>
    </row>
    <row r="481" spans="11:13" ht="15.75" customHeight="1">
      <c r="K481" s="1"/>
      <c r="L481" s="1"/>
      <c r="M481" s="1"/>
    </row>
    <row r="482" spans="11:13" ht="15.75" customHeight="1">
      <c r="K482" s="1"/>
      <c r="L482" s="1"/>
      <c r="M482" s="1"/>
    </row>
    <row r="483" spans="11:13" ht="15.75" customHeight="1">
      <c r="K483" s="1"/>
      <c r="L483" s="1"/>
      <c r="M483" s="1"/>
    </row>
    <row r="484" spans="11:13" ht="15.75" customHeight="1">
      <c r="K484" s="1"/>
      <c r="L484" s="1"/>
      <c r="M484" s="1"/>
    </row>
    <row r="485" spans="11:13" ht="15.75" customHeight="1">
      <c r="K485" s="1"/>
      <c r="L485" s="1"/>
      <c r="M485" s="1"/>
    </row>
    <row r="486" spans="11:13" ht="15.75" customHeight="1">
      <c r="K486" s="1"/>
      <c r="L486" s="1"/>
      <c r="M486" s="1"/>
    </row>
    <row r="487" spans="11:13" ht="15.75" customHeight="1">
      <c r="K487" s="1"/>
      <c r="L487" s="1"/>
      <c r="M487" s="1"/>
    </row>
    <row r="488" spans="11:13" ht="15.75" customHeight="1">
      <c r="K488" s="1"/>
      <c r="L488" s="1"/>
      <c r="M488" s="1"/>
    </row>
    <row r="489" spans="11:13" ht="15.75" customHeight="1">
      <c r="K489" s="1"/>
      <c r="L489" s="1"/>
      <c r="M489" s="1"/>
    </row>
    <row r="490" spans="11:13" ht="15.75" customHeight="1">
      <c r="K490" s="1"/>
      <c r="L490" s="1"/>
      <c r="M490" s="1"/>
    </row>
    <row r="491" spans="11:13" ht="15.75" customHeight="1">
      <c r="K491" s="1"/>
      <c r="L491" s="1"/>
      <c r="M491" s="1"/>
    </row>
    <row r="492" spans="11:13" ht="15.75" customHeight="1">
      <c r="K492" s="1"/>
      <c r="L492" s="1"/>
      <c r="M492" s="1"/>
    </row>
    <row r="493" spans="11:13" ht="15.75" customHeight="1">
      <c r="K493" s="1"/>
      <c r="L493" s="1"/>
      <c r="M493" s="1"/>
    </row>
    <row r="494" spans="11:13" ht="15.75" customHeight="1">
      <c r="K494" s="1"/>
      <c r="L494" s="1"/>
      <c r="M494" s="1"/>
    </row>
    <row r="495" spans="11:13" ht="15.75" customHeight="1">
      <c r="K495" s="1"/>
      <c r="L495" s="1"/>
      <c r="M495" s="1"/>
    </row>
    <row r="496" spans="11:13" ht="15.75" customHeight="1">
      <c r="K496" s="1"/>
      <c r="L496" s="1"/>
      <c r="M496" s="1"/>
    </row>
    <row r="497" spans="11:13" ht="15.75" customHeight="1">
      <c r="K497" s="1"/>
      <c r="L497" s="1"/>
      <c r="M497" s="1"/>
    </row>
    <row r="498" spans="11:13" ht="15.75" customHeight="1">
      <c r="K498" s="1"/>
      <c r="L498" s="1"/>
      <c r="M498" s="1"/>
    </row>
    <row r="499" spans="11:13" ht="15.75" customHeight="1">
      <c r="K499" s="1"/>
      <c r="L499" s="1"/>
      <c r="M499" s="1"/>
    </row>
    <row r="500" spans="11:13" ht="15.75" customHeight="1">
      <c r="K500" s="1"/>
      <c r="L500" s="1"/>
      <c r="M500" s="1"/>
    </row>
    <row r="501" spans="11:13" ht="15.75" customHeight="1">
      <c r="K501" s="1"/>
      <c r="L501" s="1"/>
      <c r="M501" s="1"/>
    </row>
    <row r="502" spans="11:13" ht="15.75" customHeight="1">
      <c r="K502" s="1"/>
      <c r="L502" s="1"/>
      <c r="M502" s="1"/>
    </row>
    <row r="503" spans="11:13" ht="15.75" customHeight="1">
      <c r="K503" s="1"/>
      <c r="L503" s="1"/>
      <c r="M503" s="1"/>
    </row>
    <row r="504" spans="11:13" ht="15.75" customHeight="1">
      <c r="K504" s="1"/>
      <c r="L504" s="1"/>
      <c r="M504" s="1"/>
    </row>
    <row r="505" spans="11:13" ht="15.75" customHeight="1">
      <c r="K505" s="1"/>
      <c r="L505" s="1"/>
      <c r="M505" s="1"/>
    </row>
    <row r="506" spans="11:13" ht="15.75" customHeight="1">
      <c r="K506" s="1"/>
      <c r="L506" s="1"/>
      <c r="M506" s="1"/>
    </row>
    <row r="507" spans="11:13" ht="15.75" customHeight="1">
      <c r="K507" s="1"/>
      <c r="L507" s="1"/>
      <c r="M507" s="1"/>
    </row>
    <row r="508" spans="11:13" ht="15.75" customHeight="1">
      <c r="K508" s="1"/>
      <c r="L508" s="1"/>
      <c r="M508" s="1"/>
    </row>
    <row r="509" spans="11:13" ht="15.75" customHeight="1">
      <c r="K509" s="1"/>
      <c r="L509" s="1"/>
      <c r="M509" s="1"/>
    </row>
    <row r="510" spans="11:13" ht="15.75" customHeight="1">
      <c r="K510" s="1"/>
      <c r="L510" s="1"/>
      <c r="M510" s="1"/>
    </row>
    <row r="511" spans="11:13" ht="15.75" customHeight="1">
      <c r="K511" s="1"/>
      <c r="L511" s="1"/>
      <c r="M511" s="1"/>
    </row>
    <row r="512" spans="11:13" ht="15.75" customHeight="1">
      <c r="K512" s="1"/>
      <c r="L512" s="1"/>
      <c r="M512" s="1"/>
    </row>
    <row r="513" spans="11:13" ht="15.75" customHeight="1">
      <c r="K513" s="1"/>
      <c r="L513" s="1"/>
      <c r="M513" s="1"/>
    </row>
    <row r="514" spans="11:13" ht="15.75" customHeight="1">
      <c r="K514" s="1"/>
      <c r="L514" s="1"/>
      <c r="M514" s="1"/>
    </row>
    <row r="515" spans="11:13" ht="15.75" customHeight="1">
      <c r="K515" s="1"/>
      <c r="L515" s="1"/>
      <c r="M515" s="1"/>
    </row>
    <row r="516" spans="11:13" ht="15.75" customHeight="1">
      <c r="K516" s="1"/>
      <c r="L516" s="1"/>
      <c r="M516" s="1"/>
    </row>
    <row r="517" spans="11:13" ht="15.75" customHeight="1">
      <c r="K517" s="1"/>
      <c r="L517" s="1"/>
      <c r="M517" s="1"/>
    </row>
    <row r="518" spans="11:13" ht="15.75" customHeight="1">
      <c r="K518" s="1"/>
      <c r="L518" s="1"/>
      <c r="M518" s="1"/>
    </row>
    <row r="519" spans="11:13" ht="15.75" customHeight="1">
      <c r="K519" s="1"/>
      <c r="L519" s="1"/>
      <c r="M519" s="1"/>
    </row>
    <row r="520" spans="11:13" ht="15.75" customHeight="1">
      <c r="K520" s="1"/>
      <c r="L520" s="1"/>
      <c r="M520" s="1"/>
    </row>
    <row r="521" spans="11:13" ht="15.75" customHeight="1">
      <c r="K521" s="1"/>
      <c r="L521" s="1"/>
      <c r="M521" s="1"/>
    </row>
    <row r="522" spans="11:13" ht="15.75" customHeight="1">
      <c r="K522" s="1"/>
      <c r="L522" s="1"/>
      <c r="M522" s="1"/>
    </row>
    <row r="523" spans="11:13" ht="15.75" customHeight="1">
      <c r="K523" s="1"/>
      <c r="L523" s="1"/>
      <c r="M523" s="1"/>
    </row>
    <row r="524" spans="11:13" ht="15.75" customHeight="1">
      <c r="K524" s="1"/>
      <c r="L524" s="1"/>
      <c r="M524" s="1"/>
    </row>
    <row r="525" spans="11:13" ht="15.75" customHeight="1">
      <c r="K525" s="1"/>
      <c r="L525" s="1"/>
      <c r="M525" s="1"/>
    </row>
    <row r="526" spans="11:13" ht="15.75" customHeight="1">
      <c r="K526" s="1"/>
      <c r="L526" s="1"/>
      <c r="M526" s="1"/>
    </row>
    <row r="527" spans="11:13" ht="15.75" customHeight="1">
      <c r="K527" s="1"/>
      <c r="L527" s="1"/>
      <c r="M527" s="1"/>
    </row>
    <row r="528" spans="11:13" ht="15.75" customHeight="1">
      <c r="K528" s="1"/>
      <c r="L528" s="1"/>
      <c r="M528" s="1"/>
    </row>
    <row r="529" spans="11:13" ht="15.75" customHeight="1">
      <c r="K529" s="1"/>
      <c r="L529" s="1"/>
      <c r="M529" s="1"/>
    </row>
    <row r="530" spans="11:13" ht="15.75" customHeight="1">
      <c r="K530" s="1"/>
      <c r="L530" s="1"/>
      <c r="M530" s="1"/>
    </row>
    <row r="531" spans="11:13" ht="15.75" customHeight="1">
      <c r="K531" s="1"/>
      <c r="L531" s="1"/>
      <c r="M531" s="1"/>
    </row>
    <row r="532" spans="11:13" ht="15.75" customHeight="1">
      <c r="K532" s="1"/>
      <c r="L532" s="1"/>
      <c r="M532" s="1"/>
    </row>
    <row r="533" spans="11:13" ht="15.75" customHeight="1">
      <c r="K533" s="1"/>
      <c r="L533" s="1"/>
      <c r="M533" s="1"/>
    </row>
    <row r="534" spans="11:13" ht="15.75" customHeight="1">
      <c r="K534" s="1"/>
      <c r="L534" s="1"/>
      <c r="M534" s="1"/>
    </row>
    <row r="535" spans="11:13" ht="15.75" customHeight="1">
      <c r="K535" s="1"/>
      <c r="L535" s="1"/>
      <c r="M535" s="1"/>
    </row>
    <row r="536" spans="11:13" ht="15.75" customHeight="1">
      <c r="K536" s="1"/>
      <c r="L536" s="1"/>
      <c r="M536" s="1"/>
    </row>
    <row r="537" spans="11:13" ht="15.75" customHeight="1">
      <c r="K537" s="1"/>
      <c r="L537" s="1"/>
      <c r="M537" s="1"/>
    </row>
    <row r="538" spans="11:13" ht="15.75" customHeight="1">
      <c r="K538" s="1"/>
      <c r="L538" s="1"/>
      <c r="M538" s="1"/>
    </row>
    <row r="539" spans="11:13" ht="15.75" customHeight="1">
      <c r="K539" s="1"/>
      <c r="L539" s="1"/>
      <c r="M539" s="1"/>
    </row>
    <row r="540" spans="11:13" ht="15.75" customHeight="1">
      <c r="K540" s="1"/>
      <c r="L540" s="1"/>
      <c r="M540" s="1"/>
    </row>
    <row r="541" spans="11:13" ht="15.75" customHeight="1">
      <c r="K541" s="1"/>
      <c r="L541" s="1"/>
      <c r="M541" s="1"/>
    </row>
    <row r="542" spans="11:13" ht="15.75" customHeight="1">
      <c r="K542" s="1"/>
      <c r="L542" s="1"/>
      <c r="M542" s="1"/>
    </row>
    <row r="543" spans="11:13" ht="15.75" customHeight="1">
      <c r="K543" s="1"/>
      <c r="L543" s="1"/>
      <c r="M543" s="1"/>
    </row>
    <row r="544" spans="11:13" ht="15.75" customHeight="1">
      <c r="K544" s="1"/>
      <c r="L544" s="1"/>
      <c r="M544" s="1"/>
    </row>
    <row r="545" spans="11:13" ht="15.75" customHeight="1">
      <c r="K545" s="1"/>
      <c r="L545" s="1"/>
      <c r="M545" s="1"/>
    </row>
    <row r="546" spans="11:13" ht="15.75" customHeight="1">
      <c r="K546" s="1"/>
      <c r="L546" s="1"/>
      <c r="M546" s="1"/>
    </row>
    <row r="547" spans="11:13" ht="15.75" customHeight="1">
      <c r="K547" s="1"/>
      <c r="L547" s="1"/>
      <c r="M547" s="1"/>
    </row>
    <row r="548" spans="11:13" ht="15.75" customHeight="1">
      <c r="K548" s="1"/>
      <c r="L548" s="1"/>
      <c r="M548" s="1"/>
    </row>
    <row r="549" spans="11:13" ht="15.75" customHeight="1">
      <c r="K549" s="1"/>
      <c r="L549" s="1"/>
      <c r="M549" s="1"/>
    </row>
    <row r="550" spans="11:13" ht="15.75" customHeight="1">
      <c r="K550" s="1"/>
      <c r="L550" s="1"/>
      <c r="M550" s="1"/>
    </row>
    <row r="551" spans="11:13" ht="15.75" customHeight="1">
      <c r="K551" s="1"/>
      <c r="L551" s="1"/>
      <c r="M551" s="1"/>
    </row>
    <row r="552" spans="11:13" ht="15.75" customHeight="1">
      <c r="K552" s="1"/>
      <c r="L552" s="1"/>
      <c r="M552" s="1"/>
    </row>
    <row r="553" spans="11:13" ht="15.75" customHeight="1">
      <c r="K553" s="1"/>
      <c r="L553" s="1"/>
      <c r="M553" s="1"/>
    </row>
    <row r="554" spans="11:13" ht="15.75" customHeight="1">
      <c r="K554" s="1"/>
      <c r="L554" s="1"/>
      <c r="M554" s="1"/>
    </row>
    <row r="555" spans="11:13" ht="15.75" customHeight="1">
      <c r="K555" s="1"/>
      <c r="L555" s="1"/>
      <c r="M555" s="1"/>
    </row>
    <row r="556" spans="11:13" ht="15.75" customHeight="1">
      <c r="K556" s="1"/>
      <c r="L556" s="1"/>
      <c r="M556" s="1"/>
    </row>
    <row r="557" spans="11:13" ht="15.75" customHeight="1">
      <c r="K557" s="1"/>
      <c r="L557" s="1"/>
      <c r="M557" s="1"/>
    </row>
    <row r="558" spans="11:13" ht="15.75" customHeight="1">
      <c r="K558" s="1"/>
      <c r="L558" s="1"/>
      <c r="M558" s="1"/>
    </row>
    <row r="559" spans="11:13" ht="15.75" customHeight="1">
      <c r="K559" s="1"/>
      <c r="L559" s="1"/>
      <c r="M559" s="1"/>
    </row>
    <row r="560" spans="11:13" ht="15.75" customHeight="1">
      <c r="K560" s="1"/>
      <c r="L560" s="1"/>
      <c r="M560" s="1"/>
    </row>
    <row r="561" spans="11:13" ht="15.75" customHeight="1">
      <c r="K561" s="1"/>
      <c r="L561" s="1"/>
      <c r="M561" s="1"/>
    </row>
    <row r="562" spans="11:13" ht="15.75" customHeight="1">
      <c r="K562" s="1"/>
      <c r="L562" s="1"/>
      <c r="M562" s="1"/>
    </row>
    <row r="563" spans="11:13" ht="15.75" customHeight="1">
      <c r="K563" s="1"/>
      <c r="L563" s="1"/>
      <c r="M563" s="1"/>
    </row>
    <row r="564" spans="11:13" ht="15.75" customHeight="1">
      <c r="K564" s="1"/>
      <c r="L564" s="1"/>
      <c r="M564" s="1"/>
    </row>
    <row r="565" spans="11:13" ht="15.75" customHeight="1">
      <c r="K565" s="1"/>
      <c r="L565" s="1"/>
      <c r="M565" s="1"/>
    </row>
    <row r="566" spans="11:13" ht="15.75" customHeight="1">
      <c r="K566" s="1"/>
      <c r="L566" s="1"/>
      <c r="M566" s="1"/>
    </row>
    <row r="567" spans="11:13" ht="15.75" customHeight="1">
      <c r="K567" s="1"/>
      <c r="L567" s="1"/>
      <c r="M567" s="1"/>
    </row>
    <row r="568" spans="11:13" ht="15.75" customHeight="1">
      <c r="K568" s="1"/>
      <c r="L568" s="1"/>
      <c r="M568" s="1"/>
    </row>
    <row r="569" spans="11:13" ht="15.75" customHeight="1">
      <c r="K569" s="1"/>
      <c r="L569" s="1"/>
      <c r="M569" s="1"/>
    </row>
    <row r="570" spans="11:13" ht="15.75" customHeight="1">
      <c r="K570" s="1"/>
      <c r="L570" s="1"/>
      <c r="M570" s="1"/>
    </row>
    <row r="571" spans="11:13" ht="15.75" customHeight="1">
      <c r="K571" s="1"/>
      <c r="L571" s="1"/>
      <c r="M571" s="1"/>
    </row>
    <row r="572" spans="11:13" ht="15.75" customHeight="1">
      <c r="K572" s="1"/>
      <c r="L572" s="1"/>
      <c r="M572" s="1"/>
    </row>
    <row r="573" spans="11:13" ht="15.75" customHeight="1">
      <c r="K573" s="1"/>
      <c r="L573" s="1"/>
      <c r="M573" s="1"/>
    </row>
    <row r="574" spans="11:13" ht="15.75" customHeight="1">
      <c r="K574" s="1"/>
      <c r="L574" s="1"/>
      <c r="M574" s="1"/>
    </row>
    <row r="575" spans="11:13" ht="15.75" customHeight="1">
      <c r="K575" s="1"/>
      <c r="L575" s="1"/>
      <c r="M575" s="1"/>
    </row>
    <row r="576" spans="11:13" ht="15.75" customHeight="1">
      <c r="K576" s="1"/>
      <c r="L576" s="1"/>
      <c r="M576" s="1"/>
    </row>
    <row r="577" spans="11:13" ht="15.75" customHeight="1">
      <c r="K577" s="1"/>
      <c r="L577" s="1"/>
      <c r="M577" s="1"/>
    </row>
    <row r="578" spans="11:13" ht="15.75" customHeight="1">
      <c r="K578" s="1"/>
      <c r="L578" s="1"/>
      <c r="M578" s="1"/>
    </row>
    <row r="579" spans="11:13" ht="15.75" customHeight="1">
      <c r="K579" s="1"/>
      <c r="L579" s="1"/>
      <c r="M579" s="1"/>
    </row>
    <row r="580" spans="11:13" ht="15.75" customHeight="1">
      <c r="K580" s="1"/>
      <c r="L580" s="1"/>
      <c r="M580" s="1"/>
    </row>
    <row r="581" spans="11:13" ht="15.75" customHeight="1">
      <c r="K581" s="1"/>
      <c r="L581" s="1"/>
      <c r="M581" s="1"/>
    </row>
    <row r="582" spans="11:13" ht="15.75" customHeight="1">
      <c r="K582" s="1"/>
      <c r="L582" s="1"/>
      <c r="M582" s="1"/>
    </row>
    <row r="583" spans="11:13" ht="15.75" customHeight="1">
      <c r="K583" s="1"/>
      <c r="L583" s="1"/>
      <c r="M583" s="1"/>
    </row>
    <row r="584" spans="11:13" ht="15.75" customHeight="1">
      <c r="K584" s="1"/>
      <c r="L584" s="1"/>
      <c r="M584" s="1"/>
    </row>
    <row r="585" spans="11:13" ht="15.75" customHeight="1">
      <c r="K585" s="1"/>
      <c r="L585" s="1"/>
      <c r="M585" s="1"/>
    </row>
    <row r="586" spans="11:13" ht="15.75" customHeight="1">
      <c r="K586" s="1"/>
      <c r="L586" s="1"/>
      <c r="M586" s="1"/>
    </row>
    <row r="587" spans="11:13" ht="15.75" customHeight="1">
      <c r="K587" s="1"/>
      <c r="L587" s="1"/>
      <c r="M587" s="1"/>
    </row>
    <row r="588" spans="11:13" ht="15.75" customHeight="1">
      <c r="K588" s="1"/>
      <c r="L588" s="1"/>
      <c r="M588" s="1"/>
    </row>
    <row r="589" spans="11:13" ht="15.75" customHeight="1">
      <c r="K589" s="1"/>
      <c r="L589" s="1"/>
      <c r="M589" s="1"/>
    </row>
    <row r="590" spans="11:13" ht="15.75" customHeight="1">
      <c r="K590" s="1"/>
      <c r="L590" s="1"/>
      <c r="M590" s="1"/>
    </row>
    <row r="591" spans="11:13" ht="15.75" customHeight="1">
      <c r="K591" s="1"/>
      <c r="L591" s="1"/>
      <c r="M591" s="1"/>
    </row>
    <row r="592" spans="11:13" ht="15.75" customHeight="1">
      <c r="K592" s="1"/>
      <c r="L592" s="1"/>
      <c r="M592" s="1"/>
    </row>
    <row r="593" spans="11:13" ht="15.75" customHeight="1">
      <c r="K593" s="1"/>
      <c r="L593" s="1"/>
      <c r="M593" s="1"/>
    </row>
    <row r="594" spans="11:13" ht="15.75" customHeight="1">
      <c r="K594" s="1"/>
      <c r="L594" s="1"/>
      <c r="M594" s="1"/>
    </row>
    <row r="595" spans="11:13" ht="15.75" customHeight="1">
      <c r="K595" s="1"/>
      <c r="L595" s="1"/>
      <c r="M595" s="1"/>
    </row>
    <row r="596" spans="11:13" ht="15.75" customHeight="1">
      <c r="K596" s="1"/>
      <c r="L596" s="1"/>
      <c r="M596" s="1"/>
    </row>
    <row r="597" spans="11:13" ht="15.75" customHeight="1">
      <c r="K597" s="1"/>
      <c r="L597" s="1"/>
      <c r="M597" s="1"/>
    </row>
    <row r="598" spans="11:13" ht="15.75" customHeight="1">
      <c r="K598" s="1"/>
      <c r="L598" s="1"/>
      <c r="M598" s="1"/>
    </row>
    <row r="599" spans="11:13" ht="15.75" customHeight="1">
      <c r="K599" s="1"/>
      <c r="L599" s="1"/>
      <c r="M599" s="1"/>
    </row>
    <row r="600" spans="11:13" ht="15.75" customHeight="1">
      <c r="K600" s="1"/>
      <c r="L600" s="1"/>
      <c r="M600" s="1"/>
    </row>
    <row r="601" spans="11:13" ht="15.75" customHeight="1">
      <c r="K601" s="1"/>
      <c r="L601" s="1"/>
      <c r="M601" s="1"/>
    </row>
    <row r="602" spans="11:13" ht="15.75" customHeight="1">
      <c r="K602" s="1"/>
      <c r="L602" s="1"/>
      <c r="M602" s="1"/>
    </row>
    <row r="603" spans="11:13" ht="15.75" customHeight="1">
      <c r="K603" s="1"/>
      <c r="L603" s="1"/>
      <c r="M603" s="1"/>
    </row>
    <row r="604" spans="11:13" ht="15.75" customHeight="1">
      <c r="K604" s="1"/>
      <c r="L604" s="1"/>
      <c r="M604" s="1"/>
    </row>
    <row r="605" spans="11:13" ht="15.75" customHeight="1">
      <c r="K605" s="1"/>
      <c r="L605" s="1"/>
      <c r="M605" s="1"/>
    </row>
    <row r="606" spans="11:13" ht="15.75" customHeight="1">
      <c r="K606" s="1"/>
      <c r="L606" s="1"/>
      <c r="M606" s="1"/>
    </row>
    <row r="607" spans="11:13" ht="15.75" customHeight="1">
      <c r="K607" s="1"/>
      <c r="L607" s="1"/>
      <c r="M607" s="1"/>
    </row>
    <row r="608" spans="11:13" ht="15.75" customHeight="1">
      <c r="K608" s="1"/>
      <c r="L608" s="1"/>
      <c r="M608" s="1"/>
    </row>
    <row r="609" spans="11:13" ht="15.75" customHeight="1">
      <c r="K609" s="1"/>
      <c r="L609" s="1"/>
      <c r="M609" s="1"/>
    </row>
    <row r="610" spans="11:13" ht="15.75" customHeight="1">
      <c r="K610" s="1"/>
      <c r="L610" s="1"/>
      <c r="M610" s="1"/>
    </row>
    <row r="611" spans="11:13" ht="15.75" customHeight="1">
      <c r="K611" s="1"/>
      <c r="L611" s="1"/>
      <c r="M611" s="1"/>
    </row>
    <row r="612" spans="11:13" ht="15.75" customHeight="1">
      <c r="K612" s="1"/>
      <c r="L612" s="1"/>
      <c r="M612" s="1"/>
    </row>
    <row r="613" spans="11:13" ht="15.75" customHeight="1">
      <c r="K613" s="1"/>
      <c r="L613" s="1"/>
      <c r="M613" s="1"/>
    </row>
    <row r="614" spans="11:13" ht="15.75" customHeight="1">
      <c r="K614" s="1"/>
      <c r="L614" s="1"/>
      <c r="M614" s="1"/>
    </row>
    <row r="615" spans="11:13" ht="15.75" customHeight="1">
      <c r="K615" s="1"/>
      <c r="L615" s="1"/>
      <c r="M615" s="1"/>
    </row>
    <row r="616" spans="11:13" ht="15.75" customHeight="1">
      <c r="K616" s="1"/>
      <c r="L616" s="1"/>
      <c r="M616" s="1"/>
    </row>
    <row r="617" spans="11:13" ht="15.75" customHeight="1">
      <c r="K617" s="1"/>
      <c r="L617" s="1"/>
      <c r="M617" s="1"/>
    </row>
    <row r="618" spans="11:13" ht="15.75" customHeight="1">
      <c r="K618" s="1"/>
      <c r="L618" s="1"/>
      <c r="M618" s="1"/>
    </row>
    <row r="619" spans="11:13" ht="15.75" customHeight="1">
      <c r="K619" s="1"/>
      <c r="L619" s="1"/>
      <c r="M619" s="1"/>
    </row>
    <row r="620" spans="11:13" ht="15.75" customHeight="1">
      <c r="K620" s="1"/>
      <c r="L620" s="1"/>
      <c r="M620" s="1"/>
    </row>
    <row r="621" spans="11:13" ht="15.75" customHeight="1">
      <c r="K621" s="1"/>
      <c r="L621" s="1"/>
      <c r="M621" s="1"/>
    </row>
    <row r="622" spans="11:13" ht="15.75" customHeight="1">
      <c r="K622" s="1"/>
      <c r="L622" s="1"/>
      <c r="M622" s="1"/>
    </row>
    <row r="623" spans="11:13" ht="15.75" customHeight="1">
      <c r="K623" s="1"/>
      <c r="L623" s="1"/>
      <c r="M623" s="1"/>
    </row>
    <row r="624" spans="11:13" ht="15.75" customHeight="1">
      <c r="K624" s="1"/>
      <c r="L624" s="1"/>
      <c r="M624" s="1"/>
    </row>
    <row r="625" spans="11:13" ht="15.75" customHeight="1">
      <c r="K625" s="1"/>
      <c r="L625" s="1"/>
      <c r="M625" s="1"/>
    </row>
    <row r="626" spans="11:13" ht="15.75" customHeight="1">
      <c r="K626" s="1"/>
      <c r="L626" s="1"/>
      <c r="M626" s="1"/>
    </row>
    <row r="627" spans="11:13" ht="15.75" customHeight="1">
      <c r="K627" s="1"/>
      <c r="L627" s="1"/>
      <c r="M627" s="1"/>
    </row>
    <row r="628" spans="11:13" ht="15.75" customHeight="1">
      <c r="K628" s="1"/>
      <c r="L628" s="1"/>
      <c r="M628" s="1"/>
    </row>
    <row r="629" spans="11:13" ht="15.75" customHeight="1">
      <c r="K629" s="1"/>
      <c r="L629" s="1"/>
      <c r="M629" s="1"/>
    </row>
    <row r="630" spans="11:13" ht="15.75" customHeight="1">
      <c r="K630" s="1"/>
      <c r="L630" s="1"/>
      <c r="M630" s="1"/>
    </row>
    <row r="631" spans="11:13" ht="15.75" customHeight="1">
      <c r="K631" s="1"/>
      <c r="L631" s="1"/>
      <c r="M631" s="1"/>
    </row>
    <row r="632" spans="11:13" ht="15.75" customHeight="1">
      <c r="K632" s="1"/>
      <c r="L632" s="1"/>
      <c r="M632" s="1"/>
    </row>
    <row r="633" spans="11:13" ht="15.75" customHeight="1">
      <c r="K633" s="1"/>
      <c r="L633" s="1"/>
      <c r="M633" s="1"/>
    </row>
    <row r="634" spans="11:13" ht="15.75" customHeight="1">
      <c r="K634" s="1"/>
      <c r="L634" s="1"/>
      <c r="M634" s="1"/>
    </row>
    <row r="635" spans="11:13" ht="15.75" customHeight="1">
      <c r="K635" s="1"/>
      <c r="L635" s="1"/>
      <c r="M635" s="1"/>
    </row>
    <row r="636" spans="11:13" ht="15.75" customHeight="1">
      <c r="K636" s="1"/>
      <c r="L636" s="1"/>
      <c r="M636" s="1"/>
    </row>
    <row r="637" spans="11:13" ht="15.75" customHeight="1">
      <c r="K637" s="1"/>
      <c r="L637" s="1"/>
      <c r="M637" s="1"/>
    </row>
    <row r="638" spans="11:13" ht="15.75" customHeight="1">
      <c r="K638" s="1"/>
      <c r="L638" s="1"/>
      <c r="M638" s="1"/>
    </row>
    <row r="639" spans="11:13" ht="15.75" customHeight="1">
      <c r="K639" s="1"/>
      <c r="L639" s="1"/>
      <c r="M639" s="1"/>
    </row>
    <row r="640" spans="11:13" ht="15.75" customHeight="1">
      <c r="K640" s="1"/>
      <c r="L640" s="1"/>
      <c r="M640" s="1"/>
    </row>
    <row r="641" spans="11:13" ht="15.75" customHeight="1">
      <c r="K641" s="1"/>
      <c r="L641" s="1"/>
      <c r="M641" s="1"/>
    </row>
    <row r="642" spans="11:13" ht="15.75" customHeight="1">
      <c r="K642" s="1"/>
      <c r="L642" s="1"/>
      <c r="M642" s="1"/>
    </row>
    <row r="643" spans="11:13" ht="15.75" customHeight="1">
      <c r="K643" s="1"/>
      <c r="L643" s="1"/>
      <c r="M643" s="1"/>
    </row>
    <row r="644" spans="11:13" ht="15.75" customHeight="1">
      <c r="K644" s="1"/>
      <c r="L644" s="1"/>
      <c r="M644" s="1"/>
    </row>
    <row r="645" spans="11:13" ht="15.75" customHeight="1">
      <c r="K645" s="1"/>
      <c r="L645" s="1"/>
      <c r="M645" s="1"/>
    </row>
    <row r="646" spans="11:13" ht="15.75" customHeight="1">
      <c r="K646" s="1"/>
      <c r="L646" s="1"/>
      <c r="M646" s="1"/>
    </row>
    <row r="647" spans="11:13" ht="15.75" customHeight="1">
      <c r="K647" s="1"/>
      <c r="L647" s="1"/>
      <c r="M647" s="1"/>
    </row>
    <row r="648" spans="11:13" ht="15.75" customHeight="1">
      <c r="K648" s="1"/>
      <c r="L648" s="1"/>
      <c r="M648" s="1"/>
    </row>
    <row r="649" spans="11:13" ht="15.75" customHeight="1">
      <c r="K649" s="1"/>
      <c r="L649" s="1"/>
      <c r="M649" s="1"/>
    </row>
    <row r="650" spans="11:13" ht="15.75" customHeight="1">
      <c r="K650" s="1"/>
      <c r="L650" s="1"/>
      <c r="M650" s="1"/>
    </row>
    <row r="651" spans="11:13" ht="15.75" customHeight="1">
      <c r="K651" s="1"/>
      <c r="L651" s="1"/>
      <c r="M651" s="1"/>
    </row>
    <row r="652" spans="11:13" ht="15.75" customHeight="1">
      <c r="K652" s="1"/>
      <c r="L652" s="1"/>
      <c r="M652" s="1"/>
    </row>
    <row r="653" spans="11:13" ht="15.75" customHeight="1">
      <c r="K653" s="1"/>
      <c r="L653" s="1"/>
      <c r="M653" s="1"/>
    </row>
    <row r="654" spans="11:13" ht="15.75" customHeight="1">
      <c r="K654" s="1"/>
      <c r="L654" s="1"/>
      <c r="M654" s="1"/>
    </row>
    <row r="655" spans="11:13" ht="15.75" customHeight="1">
      <c r="K655" s="1"/>
      <c r="L655" s="1"/>
      <c r="M655" s="1"/>
    </row>
    <row r="656" spans="11:13" ht="15.75" customHeight="1">
      <c r="K656" s="1"/>
      <c r="L656" s="1"/>
      <c r="M656" s="1"/>
    </row>
    <row r="657" spans="11:13" ht="15.75" customHeight="1">
      <c r="K657" s="1"/>
      <c r="L657" s="1"/>
      <c r="M657" s="1"/>
    </row>
    <row r="658" spans="11:13" ht="15.75" customHeight="1">
      <c r="K658" s="1"/>
      <c r="L658" s="1"/>
      <c r="M658" s="1"/>
    </row>
    <row r="659" spans="11:13" ht="15.75" customHeight="1">
      <c r="K659" s="1"/>
      <c r="L659" s="1"/>
      <c r="M659" s="1"/>
    </row>
    <row r="660" spans="11:13" ht="15.75" customHeight="1">
      <c r="K660" s="1"/>
      <c r="L660" s="1"/>
      <c r="M660" s="1"/>
    </row>
    <row r="661" spans="11:13" ht="15.75" customHeight="1">
      <c r="K661" s="1"/>
      <c r="L661" s="1"/>
      <c r="M661" s="1"/>
    </row>
    <row r="662" spans="11:13" ht="15.75" customHeight="1">
      <c r="K662" s="1"/>
      <c r="L662" s="1"/>
      <c r="M662" s="1"/>
    </row>
    <row r="663" spans="11:13" ht="15.75" customHeight="1">
      <c r="K663" s="1"/>
      <c r="L663" s="1"/>
      <c r="M663" s="1"/>
    </row>
    <row r="664" spans="11:13" ht="15.75" customHeight="1">
      <c r="K664" s="1"/>
      <c r="L664" s="1"/>
      <c r="M664" s="1"/>
    </row>
    <row r="665" spans="11:13" ht="15.75" customHeight="1">
      <c r="K665" s="1"/>
      <c r="L665" s="1"/>
      <c r="M665" s="1"/>
    </row>
    <row r="666" spans="11:13" ht="15.75" customHeight="1">
      <c r="K666" s="1"/>
      <c r="L666" s="1"/>
      <c r="M666" s="1"/>
    </row>
    <row r="667" spans="11:13" ht="15.75" customHeight="1">
      <c r="K667" s="1"/>
      <c r="L667" s="1"/>
      <c r="M667" s="1"/>
    </row>
    <row r="668" spans="11:13" ht="15.75" customHeight="1">
      <c r="K668" s="1"/>
      <c r="L668" s="1"/>
      <c r="M668" s="1"/>
    </row>
    <row r="669" spans="11:13" ht="15.75" customHeight="1">
      <c r="K669" s="1"/>
      <c r="L669" s="1"/>
      <c r="M669" s="1"/>
    </row>
    <row r="670" spans="11:13" ht="15.75" customHeight="1">
      <c r="K670" s="1"/>
      <c r="L670" s="1"/>
      <c r="M670" s="1"/>
    </row>
    <row r="671" spans="11:13" ht="15.75" customHeight="1">
      <c r="K671" s="1"/>
      <c r="L671" s="1"/>
      <c r="M671" s="1"/>
    </row>
    <row r="672" spans="11:13" ht="15.75" customHeight="1">
      <c r="K672" s="1"/>
      <c r="L672" s="1"/>
      <c r="M672" s="1"/>
    </row>
    <row r="673" spans="11:13" ht="15.75" customHeight="1">
      <c r="K673" s="1"/>
      <c r="L673" s="1"/>
      <c r="M673" s="1"/>
    </row>
    <row r="674" spans="11:13" ht="15.75" customHeight="1">
      <c r="K674" s="1"/>
      <c r="L674" s="1"/>
      <c r="M674" s="1"/>
    </row>
    <row r="675" spans="11:13" ht="15.75" customHeight="1">
      <c r="K675" s="1"/>
      <c r="L675" s="1"/>
      <c r="M675" s="1"/>
    </row>
    <row r="676" spans="11:13" ht="15.75" customHeight="1">
      <c r="K676" s="1"/>
      <c r="L676" s="1"/>
      <c r="M676" s="1"/>
    </row>
    <row r="677" spans="11:13" ht="15.75" customHeight="1">
      <c r="K677" s="1"/>
      <c r="L677" s="1"/>
      <c r="M677" s="1"/>
    </row>
    <row r="678" spans="11:13" ht="15.75" customHeight="1">
      <c r="K678" s="1"/>
      <c r="L678" s="1"/>
      <c r="M678" s="1"/>
    </row>
    <row r="679" spans="11:13" ht="15.75" customHeight="1">
      <c r="K679" s="1"/>
      <c r="L679" s="1"/>
      <c r="M679" s="1"/>
    </row>
    <row r="680" spans="11:13" ht="15.75" customHeight="1">
      <c r="K680" s="1"/>
      <c r="L680" s="1"/>
      <c r="M680" s="1"/>
    </row>
    <row r="681" spans="11:13" ht="15.75" customHeight="1">
      <c r="K681" s="1"/>
      <c r="L681" s="1"/>
      <c r="M681" s="1"/>
    </row>
    <row r="682" spans="11:13" ht="15.75" customHeight="1">
      <c r="K682" s="1"/>
      <c r="L682" s="1"/>
      <c r="M682" s="1"/>
    </row>
    <row r="683" spans="11:13" ht="15.75" customHeight="1">
      <c r="K683" s="1"/>
      <c r="L683" s="1"/>
      <c r="M683" s="1"/>
    </row>
    <row r="684" spans="11:13" ht="15.75" customHeight="1">
      <c r="K684" s="1"/>
      <c r="L684" s="1"/>
      <c r="M684" s="1"/>
    </row>
    <row r="685" spans="11:13" ht="15.75" customHeight="1">
      <c r="K685" s="1"/>
      <c r="L685" s="1"/>
      <c r="M685" s="1"/>
    </row>
    <row r="686" spans="11:13" ht="15.75" customHeight="1">
      <c r="K686" s="1"/>
      <c r="L686" s="1"/>
      <c r="M686" s="1"/>
    </row>
    <row r="687" spans="11:13" ht="15.75" customHeight="1">
      <c r="K687" s="1"/>
      <c r="L687" s="1"/>
      <c r="M687" s="1"/>
    </row>
    <row r="688" spans="11:13" ht="15.75" customHeight="1">
      <c r="K688" s="1"/>
      <c r="L688" s="1"/>
      <c r="M688" s="1"/>
    </row>
    <row r="689" spans="11:13" ht="15.75" customHeight="1">
      <c r="K689" s="1"/>
      <c r="L689" s="1"/>
      <c r="M689" s="1"/>
    </row>
    <row r="690" spans="11:13" ht="15.75" customHeight="1">
      <c r="K690" s="1"/>
      <c r="L690" s="1"/>
      <c r="M690" s="1"/>
    </row>
    <row r="691" spans="11:13" ht="15.75" customHeight="1">
      <c r="K691" s="1"/>
      <c r="L691" s="1"/>
      <c r="M691" s="1"/>
    </row>
    <row r="692" spans="11:13" ht="15.75" customHeight="1">
      <c r="K692" s="1"/>
      <c r="L692" s="1"/>
      <c r="M692" s="1"/>
    </row>
    <row r="693" spans="11:13" ht="15.75" customHeight="1">
      <c r="K693" s="1"/>
      <c r="L693" s="1"/>
      <c r="M693" s="1"/>
    </row>
    <row r="694" spans="11:13" ht="15.75" customHeight="1">
      <c r="K694" s="1"/>
      <c r="L694" s="1"/>
      <c r="M694" s="1"/>
    </row>
    <row r="695" spans="11:13" ht="15.75" customHeight="1">
      <c r="K695" s="1"/>
      <c r="L695" s="1"/>
      <c r="M695" s="1"/>
    </row>
    <row r="696" spans="11:13" ht="15.75" customHeight="1">
      <c r="K696" s="1"/>
      <c r="L696" s="1"/>
      <c r="M696" s="1"/>
    </row>
    <row r="697" spans="11:13" ht="15.75" customHeight="1">
      <c r="K697" s="1"/>
      <c r="L697" s="1"/>
      <c r="M697" s="1"/>
    </row>
    <row r="698" spans="11:13" ht="15.75" customHeight="1">
      <c r="K698" s="1"/>
      <c r="L698" s="1"/>
      <c r="M698" s="1"/>
    </row>
    <row r="699" spans="11:13" ht="15.75" customHeight="1">
      <c r="K699" s="1"/>
      <c r="L699" s="1"/>
      <c r="M699" s="1"/>
    </row>
    <row r="700" spans="11:13" ht="15.75" customHeight="1">
      <c r="K700" s="1"/>
      <c r="L700" s="1"/>
      <c r="M700" s="1"/>
    </row>
    <row r="701" spans="11:13" ht="15.75" customHeight="1">
      <c r="K701" s="1"/>
      <c r="L701" s="1"/>
      <c r="M701" s="1"/>
    </row>
    <row r="702" spans="11:13" ht="15.75" customHeight="1">
      <c r="K702" s="1"/>
      <c r="L702" s="1"/>
      <c r="M702" s="1"/>
    </row>
    <row r="703" spans="11:13" ht="15.75" customHeight="1">
      <c r="K703" s="1"/>
      <c r="L703" s="1"/>
      <c r="M703" s="1"/>
    </row>
    <row r="704" spans="11:13" ht="15.75" customHeight="1">
      <c r="K704" s="1"/>
      <c r="L704" s="1"/>
      <c r="M704" s="1"/>
    </row>
    <row r="705" spans="11:13" ht="15.75" customHeight="1">
      <c r="K705" s="1"/>
      <c r="L705" s="1"/>
      <c r="M705" s="1"/>
    </row>
    <row r="706" spans="11:13" ht="15.75" customHeight="1">
      <c r="K706" s="1"/>
      <c r="L706" s="1"/>
      <c r="M706" s="1"/>
    </row>
    <row r="707" spans="11:13" ht="15.75" customHeight="1">
      <c r="K707" s="1"/>
      <c r="L707" s="1"/>
      <c r="M707" s="1"/>
    </row>
    <row r="708" spans="11:13" ht="15.75" customHeight="1">
      <c r="K708" s="1"/>
      <c r="L708" s="1"/>
      <c r="M708" s="1"/>
    </row>
    <row r="709" spans="11:13" ht="15.75" customHeight="1">
      <c r="K709" s="1"/>
      <c r="L709" s="1"/>
      <c r="M709" s="1"/>
    </row>
    <row r="710" spans="11:13" ht="15.75" customHeight="1">
      <c r="K710" s="1"/>
      <c r="L710" s="1"/>
      <c r="M710" s="1"/>
    </row>
    <row r="711" spans="11:13" ht="15.75" customHeight="1">
      <c r="K711" s="1"/>
      <c r="L711" s="1"/>
      <c r="M711" s="1"/>
    </row>
    <row r="712" spans="11:13" ht="15.75" customHeight="1">
      <c r="K712" s="1"/>
      <c r="L712" s="1"/>
      <c r="M712" s="1"/>
    </row>
    <row r="713" spans="11:13" ht="15.75" customHeight="1">
      <c r="K713" s="1"/>
      <c r="L713" s="1"/>
      <c r="M713" s="1"/>
    </row>
    <row r="714" spans="11:13" ht="15.75" customHeight="1">
      <c r="K714" s="1"/>
      <c r="L714" s="1"/>
      <c r="M714" s="1"/>
    </row>
    <row r="715" spans="11:13" ht="15.75" customHeight="1">
      <c r="K715" s="1"/>
      <c r="L715" s="1"/>
      <c r="M715" s="1"/>
    </row>
    <row r="716" spans="11:13" ht="15.75" customHeight="1">
      <c r="K716" s="1"/>
      <c r="L716" s="1"/>
      <c r="M716" s="1"/>
    </row>
    <row r="717" spans="11:13" ht="15.75" customHeight="1">
      <c r="K717" s="1"/>
      <c r="L717" s="1"/>
      <c r="M717" s="1"/>
    </row>
    <row r="718" spans="11:13" ht="15.75" customHeight="1">
      <c r="K718" s="1"/>
      <c r="L718" s="1"/>
      <c r="M718" s="1"/>
    </row>
    <row r="719" spans="11:13" ht="15.75" customHeight="1">
      <c r="K719" s="1"/>
      <c r="L719" s="1"/>
      <c r="M719" s="1"/>
    </row>
    <row r="720" spans="11:13" ht="15.75" customHeight="1">
      <c r="K720" s="1"/>
      <c r="L720" s="1"/>
      <c r="M720" s="1"/>
    </row>
    <row r="721" spans="11:13" ht="15.75" customHeight="1">
      <c r="K721" s="1"/>
      <c r="L721" s="1"/>
      <c r="M721" s="1"/>
    </row>
    <row r="722" spans="11:13" ht="15.75" customHeight="1">
      <c r="K722" s="1"/>
      <c r="L722" s="1"/>
      <c r="M722" s="1"/>
    </row>
    <row r="723" spans="11:13" ht="15.75" customHeight="1">
      <c r="K723" s="1"/>
      <c r="L723" s="1"/>
      <c r="M723" s="1"/>
    </row>
    <row r="724" spans="11:13" ht="15.75" customHeight="1">
      <c r="K724" s="1"/>
      <c r="L724" s="1"/>
      <c r="M724" s="1"/>
    </row>
    <row r="725" spans="11:13" ht="15.75" customHeight="1">
      <c r="K725" s="1"/>
      <c r="L725" s="1"/>
      <c r="M725" s="1"/>
    </row>
    <row r="726" spans="11:13" ht="15.75" customHeight="1">
      <c r="K726" s="1"/>
      <c r="L726" s="1"/>
      <c r="M726" s="1"/>
    </row>
    <row r="727" spans="11:13" ht="15.75" customHeight="1">
      <c r="K727" s="1"/>
      <c r="L727" s="1"/>
      <c r="M727" s="1"/>
    </row>
    <row r="728" spans="11:13" ht="15.75" customHeight="1">
      <c r="K728" s="1"/>
      <c r="L728" s="1"/>
      <c r="M728" s="1"/>
    </row>
    <row r="729" spans="11:13" ht="15.75" customHeight="1">
      <c r="K729" s="1"/>
      <c r="L729" s="1"/>
      <c r="M729" s="1"/>
    </row>
    <row r="730" spans="11:13" ht="15.75" customHeight="1">
      <c r="K730" s="1"/>
      <c r="L730" s="1"/>
      <c r="M730" s="1"/>
    </row>
    <row r="731" spans="11:13" ht="15.75" customHeight="1">
      <c r="K731" s="1"/>
      <c r="L731" s="1"/>
      <c r="M731" s="1"/>
    </row>
    <row r="732" spans="11:13" ht="15.75" customHeight="1">
      <c r="K732" s="1"/>
      <c r="L732" s="1"/>
      <c r="M732" s="1"/>
    </row>
    <row r="733" spans="11:13" ht="15.75" customHeight="1">
      <c r="K733" s="1"/>
      <c r="L733" s="1"/>
      <c r="M733" s="1"/>
    </row>
    <row r="734" spans="11:13" ht="15.75" customHeight="1">
      <c r="K734" s="1"/>
      <c r="L734" s="1"/>
      <c r="M734" s="1"/>
    </row>
    <row r="735" spans="11:13" ht="15.75" customHeight="1">
      <c r="K735" s="1"/>
      <c r="L735" s="1"/>
      <c r="M735" s="1"/>
    </row>
    <row r="736" spans="11:13" ht="15.75" customHeight="1">
      <c r="K736" s="1"/>
      <c r="L736" s="1"/>
      <c r="M736" s="1"/>
    </row>
    <row r="737" spans="11:13" ht="15.75" customHeight="1">
      <c r="K737" s="1"/>
      <c r="L737" s="1"/>
      <c r="M737" s="1"/>
    </row>
    <row r="738" spans="11:13" ht="15.75" customHeight="1">
      <c r="K738" s="1"/>
      <c r="L738" s="1"/>
      <c r="M738" s="1"/>
    </row>
    <row r="739" spans="11:13" ht="15.75" customHeight="1">
      <c r="K739" s="1"/>
      <c r="L739" s="1"/>
      <c r="M739" s="1"/>
    </row>
    <row r="740" spans="11:13" ht="15.75" customHeight="1">
      <c r="K740" s="1"/>
      <c r="L740" s="1"/>
      <c r="M740" s="1"/>
    </row>
    <row r="741" spans="11:13" ht="15.75" customHeight="1">
      <c r="K741" s="1"/>
      <c r="L741" s="1"/>
      <c r="M741" s="1"/>
    </row>
    <row r="742" spans="11:13" ht="15.75" customHeight="1">
      <c r="K742" s="1"/>
      <c r="L742" s="1"/>
      <c r="M742" s="1"/>
    </row>
    <row r="743" spans="11:13" ht="15.75" customHeight="1">
      <c r="K743" s="1"/>
      <c r="L743" s="1"/>
      <c r="M743" s="1"/>
    </row>
    <row r="744" spans="11:13" ht="15.75" customHeight="1">
      <c r="K744" s="1"/>
      <c r="L744" s="1"/>
      <c r="M744" s="1"/>
    </row>
    <row r="745" spans="11:13" ht="15.75" customHeight="1">
      <c r="K745" s="1"/>
      <c r="L745" s="1"/>
      <c r="M745" s="1"/>
    </row>
    <row r="746" spans="11:13" ht="15.75" customHeight="1">
      <c r="K746" s="1"/>
      <c r="L746" s="1"/>
      <c r="M746" s="1"/>
    </row>
    <row r="747" spans="11:13" ht="15.75" customHeight="1">
      <c r="K747" s="1"/>
      <c r="L747" s="1"/>
      <c r="M747" s="1"/>
    </row>
    <row r="748" spans="11:13" ht="15.75" customHeight="1">
      <c r="K748" s="1"/>
      <c r="L748" s="1"/>
      <c r="M748" s="1"/>
    </row>
    <row r="749" spans="11:13" ht="15.75" customHeight="1">
      <c r="K749" s="1"/>
      <c r="L749" s="1"/>
      <c r="M749" s="1"/>
    </row>
    <row r="750" spans="11:13" ht="15.75" customHeight="1">
      <c r="K750" s="1"/>
      <c r="L750" s="1"/>
      <c r="M750" s="1"/>
    </row>
    <row r="751" spans="11:13" ht="15.75" customHeight="1">
      <c r="K751" s="1"/>
      <c r="L751" s="1"/>
      <c r="M751" s="1"/>
    </row>
    <row r="752" spans="11:13" ht="15.75" customHeight="1">
      <c r="K752" s="1"/>
      <c r="L752" s="1"/>
      <c r="M752" s="1"/>
    </row>
    <row r="753" spans="11:13" ht="15.75" customHeight="1">
      <c r="K753" s="1"/>
      <c r="L753" s="1"/>
      <c r="M753" s="1"/>
    </row>
    <row r="754" spans="11:13" ht="15.75" customHeight="1">
      <c r="K754" s="1"/>
      <c r="L754" s="1"/>
      <c r="M754" s="1"/>
    </row>
    <row r="755" spans="11:13" ht="15.75" customHeight="1">
      <c r="K755" s="1"/>
      <c r="L755" s="1"/>
      <c r="M755" s="1"/>
    </row>
    <row r="756" spans="11:13" ht="15.75" customHeight="1">
      <c r="K756" s="1"/>
      <c r="L756" s="1"/>
      <c r="M756" s="1"/>
    </row>
    <row r="757" spans="11:13" ht="15.75" customHeight="1">
      <c r="K757" s="1"/>
      <c r="L757" s="1"/>
      <c r="M757" s="1"/>
    </row>
    <row r="758" spans="11:13" ht="15.75" customHeight="1">
      <c r="K758" s="1"/>
      <c r="L758" s="1"/>
      <c r="M758" s="1"/>
    </row>
    <row r="759" spans="11:13" ht="15.75" customHeight="1">
      <c r="K759" s="1"/>
      <c r="L759" s="1"/>
      <c r="M759" s="1"/>
    </row>
    <row r="760" spans="11:13" ht="15.75" customHeight="1">
      <c r="K760" s="1"/>
      <c r="L760" s="1"/>
      <c r="M760" s="1"/>
    </row>
    <row r="761" spans="11:13" ht="15.75" customHeight="1">
      <c r="K761" s="1"/>
      <c r="L761" s="1"/>
      <c r="M761" s="1"/>
    </row>
    <row r="762" spans="11:13" ht="15.75" customHeight="1">
      <c r="K762" s="1"/>
      <c r="L762" s="1"/>
      <c r="M762" s="1"/>
    </row>
    <row r="763" spans="11:13" ht="15.75" customHeight="1">
      <c r="K763" s="1"/>
      <c r="L763" s="1"/>
      <c r="M763" s="1"/>
    </row>
    <row r="764" spans="11:13" ht="15.75" customHeight="1">
      <c r="K764" s="1"/>
      <c r="L764" s="1"/>
      <c r="M764" s="1"/>
    </row>
    <row r="765" spans="11:13" ht="15.75" customHeight="1">
      <c r="K765" s="1"/>
      <c r="L765" s="1"/>
      <c r="M765" s="1"/>
    </row>
    <row r="766" spans="11:13" ht="15.75" customHeight="1">
      <c r="K766" s="1"/>
      <c r="L766" s="1"/>
      <c r="M766" s="1"/>
    </row>
    <row r="767" spans="11:13" ht="15.75" customHeight="1">
      <c r="K767" s="1"/>
      <c r="L767" s="1"/>
      <c r="M767" s="1"/>
    </row>
    <row r="768" spans="11:13" ht="15.75" customHeight="1">
      <c r="K768" s="1"/>
      <c r="L768" s="1"/>
      <c r="M768" s="1"/>
    </row>
    <row r="769" spans="11:13" ht="15.75" customHeight="1">
      <c r="K769" s="1"/>
      <c r="L769" s="1"/>
      <c r="M769" s="1"/>
    </row>
    <row r="770" spans="11:13" ht="15.75" customHeight="1">
      <c r="K770" s="1"/>
      <c r="L770" s="1"/>
      <c r="M770" s="1"/>
    </row>
    <row r="771" spans="11:13" ht="15.75" customHeight="1">
      <c r="K771" s="1"/>
      <c r="L771" s="1"/>
      <c r="M771" s="1"/>
    </row>
    <row r="772" spans="11:13" ht="15.75" customHeight="1">
      <c r="K772" s="1"/>
      <c r="L772" s="1"/>
      <c r="M772" s="1"/>
    </row>
    <row r="773" spans="11:13" ht="15.75" customHeight="1">
      <c r="K773" s="1"/>
      <c r="L773" s="1"/>
      <c r="M773" s="1"/>
    </row>
    <row r="774" spans="11:13" ht="15.75" customHeight="1">
      <c r="K774" s="1"/>
      <c r="L774" s="1"/>
      <c r="M774" s="1"/>
    </row>
    <row r="775" spans="11:13" ht="15.75" customHeight="1">
      <c r="K775" s="1"/>
      <c r="L775" s="1"/>
      <c r="M775" s="1"/>
    </row>
    <row r="776" spans="11:13" ht="15.75" customHeight="1">
      <c r="K776" s="1"/>
      <c r="L776" s="1"/>
      <c r="M776" s="1"/>
    </row>
    <row r="777" spans="11:13" ht="15.75" customHeight="1">
      <c r="K777" s="1"/>
      <c r="L777" s="1"/>
      <c r="M777" s="1"/>
    </row>
    <row r="778" spans="11:13" ht="15.75" customHeight="1">
      <c r="K778" s="1"/>
      <c r="L778" s="1"/>
      <c r="M778" s="1"/>
    </row>
    <row r="779" spans="11:13" ht="15.75" customHeight="1">
      <c r="K779" s="1"/>
      <c r="L779" s="1"/>
      <c r="M779" s="1"/>
    </row>
    <row r="780" spans="11:13" ht="15.75" customHeight="1">
      <c r="K780" s="1"/>
      <c r="L780" s="1"/>
      <c r="M780" s="1"/>
    </row>
    <row r="781" spans="11:13" ht="15.75" customHeight="1">
      <c r="K781" s="1"/>
      <c r="L781" s="1"/>
      <c r="M781" s="1"/>
    </row>
    <row r="782" spans="11:13" ht="15.75" customHeight="1">
      <c r="K782" s="1"/>
      <c r="L782" s="1"/>
      <c r="M782" s="1"/>
    </row>
    <row r="783" spans="11:13" ht="15.75" customHeight="1">
      <c r="K783" s="1"/>
      <c r="L783" s="1"/>
      <c r="M783" s="1"/>
    </row>
    <row r="784" spans="11:13" ht="15.75" customHeight="1">
      <c r="K784" s="1"/>
      <c r="L784" s="1"/>
      <c r="M784" s="1"/>
    </row>
    <row r="785" spans="11:13" ht="15.75" customHeight="1">
      <c r="K785" s="1"/>
      <c r="L785" s="1"/>
      <c r="M785" s="1"/>
    </row>
    <row r="786" spans="11:13" ht="15.75" customHeight="1">
      <c r="K786" s="1"/>
      <c r="L786" s="1"/>
      <c r="M786" s="1"/>
    </row>
    <row r="787" spans="11:13" ht="15.75" customHeight="1">
      <c r="K787" s="1"/>
      <c r="L787" s="1"/>
      <c r="M787" s="1"/>
    </row>
    <row r="788" spans="11:13" ht="15.75" customHeight="1">
      <c r="K788" s="1"/>
      <c r="L788" s="1"/>
      <c r="M788" s="1"/>
    </row>
    <row r="789" spans="11:13" ht="15.75" customHeight="1">
      <c r="K789" s="1"/>
      <c r="L789" s="1"/>
      <c r="M789" s="1"/>
    </row>
    <row r="790" spans="11:13" ht="15.75" customHeight="1">
      <c r="K790" s="1"/>
      <c r="L790" s="1"/>
      <c r="M790" s="1"/>
    </row>
    <row r="791" spans="11:13" ht="15.75" customHeight="1">
      <c r="K791" s="1"/>
      <c r="L791" s="1"/>
      <c r="M791" s="1"/>
    </row>
    <row r="792" spans="11:13" ht="15.75" customHeight="1">
      <c r="K792" s="1"/>
      <c r="L792" s="1"/>
      <c r="M792" s="1"/>
    </row>
    <row r="793" spans="11:13" ht="15.75" customHeight="1">
      <c r="K793" s="1"/>
      <c r="L793" s="1"/>
      <c r="M793" s="1"/>
    </row>
    <row r="794" spans="11:13" ht="15.75" customHeight="1">
      <c r="K794" s="1"/>
      <c r="L794" s="1"/>
      <c r="M794" s="1"/>
    </row>
    <row r="795" spans="11:13" ht="15.75" customHeight="1">
      <c r="K795" s="1"/>
      <c r="L795" s="1"/>
      <c r="M795" s="1"/>
    </row>
    <row r="796" spans="11:13" ht="15.75" customHeight="1">
      <c r="K796" s="1"/>
      <c r="L796" s="1"/>
      <c r="M796" s="1"/>
    </row>
    <row r="797" spans="11:13" ht="15.75" customHeight="1">
      <c r="K797" s="1"/>
      <c r="L797" s="1"/>
      <c r="M797" s="1"/>
    </row>
    <row r="798" spans="11:13" ht="15.75" customHeight="1">
      <c r="K798" s="1"/>
      <c r="L798" s="1"/>
      <c r="M798" s="1"/>
    </row>
    <row r="799" spans="11:13" ht="15.75" customHeight="1">
      <c r="K799" s="1"/>
      <c r="L799" s="1"/>
      <c r="M799" s="1"/>
    </row>
    <row r="800" spans="11:13" ht="15.75" customHeight="1">
      <c r="K800" s="1"/>
      <c r="L800" s="1"/>
      <c r="M800" s="1"/>
    </row>
    <row r="801" spans="11:13" ht="15.75" customHeight="1">
      <c r="K801" s="1"/>
      <c r="L801" s="1"/>
      <c r="M801" s="1"/>
    </row>
    <row r="802" spans="11:13" ht="15.75" customHeight="1">
      <c r="K802" s="1"/>
      <c r="L802" s="1"/>
      <c r="M802" s="1"/>
    </row>
    <row r="803" spans="11:13" ht="15.75" customHeight="1">
      <c r="K803" s="1"/>
      <c r="L803" s="1"/>
      <c r="M803" s="1"/>
    </row>
    <row r="804" spans="11:13" ht="15.75" customHeight="1">
      <c r="K804" s="1"/>
      <c r="L804" s="1"/>
      <c r="M804" s="1"/>
    </row>
    <row r="805" spans="11:13" ht="15.75" customHeight="1">
      <c r="K805" s="1"/>
      <c r="L805" s="1"/>
      <c r="M805" s="1"/>
    </row>
    <row r="806" spans="11:13" ht="15.75" customHeight="1">
      <c r="K806" s="1"/>
      <c r="L806" s="1"/>
      <c r="M806" s="1"/>
    </row>
    <row r="807" spans="11:13" ht="15.75" customHeight="1">
      <c r="K807" s="1"/>
      <c r="L807" s="1"/>
      <c r="M807" s="1"/>
    </row>
    <row r="808" spans="11:13" ht="15.75" customHeight="1">
      <c r="K808" s="1"/>
      <c r="L808" s="1"/>
      <c r="M808" s="1"/>
    </row>
    <row r="809" spans="11:13" ht="15.75" customHeight="1">
      <c r="K809" s="1"/>
      <c r="L809" s="1"/>
      <c r="M809" s="1"/>
    </row>
    <row r="810" spans="11:13" ht="15.75" customHeight="1">
      <c r="K810" s="1"/>
      <c r="L810" s="1"/>
      <c r="M810" s="1"/>
    </row>
    <row r="811" spans="11:13" ht="15.75" customHeight="1">
      <c r="K811" s="1"/>
      <c r="L811" s="1"/>
      <c r="M811" s="1"/>
    </row>
    <row r="812" spans="11:13" ht="15.75" customHeight="1">
      <c r="K812" s="1"/>
      <c r="L812" s="1"/>
      <c r="M812" s="1"/>
    </row>
    <row r="813" spans="11:13" ht="15.75" customHeight="1">
      <c r="K813" s="1"/>
      <c r="L813" s="1"/>
      <c r="M813" s="1"/>
    </row>
    <row r="814" spans="11:13" ht="15.75" customHeight="1">
      <c r="K814" s="1"/>
      <c r="L814" s="1"/>
      <c r="M814" s="1"/>
    </row>
    <row r="815" spans="11:13" ht="15.75" customHeight="1">
      <c r="K815" s="1"/>
      <c r="L815" s="1"/>
      <c r="M815" s="1"/>
    </row>
    <row r="816" spans="11:13" ht="15.75" customHeight="1">
      <c r="K816" s="1"/>
      <c r="L816" s="1"/>
      <c r="M816" s="1"/>
    </row>
    <row r="817" spans="11:13" ht="15.75" customHeight="1">
      <c r="K817" s="1"/>
      <c r="L817" s="1"/>
      <c r="M817" s="1"/>
    </row>
    <row r="818" spans="11:13" ht="15.75" customHeight="1">
      <c r="K818" s="1"/>
      <c r="L818" s="1"/>
      <c r="M818" s="1"/>
    </row>
    <row r="819" spans="11:13" ht="15.75" customHeight="1">
      <c r="K819" s="1"/>
      <c r="L819" s="1"/>
      <c r="M819" s="1"/>
    </row>
    <row r="820" spans="11:13" ht="15.75" customHeight="1">
      <c r="K820" s="1"/>
      <c r="L820" s="1"/>
      <c r="M820" s="1"/>
    </row>
    <row r="821" spans="11:13" ht="15.75" customHeight="1">
      <c r="K821" s="1"/>
      <c r="L821" s="1"/>
      <c r="M821" s="1"/>
    </row>
    <row r="822" spans="11:13" ht="15.75" customHeight="1">
      <c r="K822" s="1"/>
      <c r="L822" s="1"/>
      <c r="M822" s="1"/>
    </row>
    <row r="823" spans="11:13" ht="15.75" customHeight="1">
      <c r="K823" s="1"/>
      <c r="L823" s="1"/>
      <c r="M823" s="1"/>
    </row>
    <row r="824" spans="11:13" ht="15.75" customHeight="1">
      <c r="K824" s="1"/>
      <c r="L824" s="1"/>
      <c r="M824" s="1"/>
    </row>
    <row r="825" spans="11:13" ht="15.75" customHeight="1">
      <c r="K825" s="1"/>
      <c r="L825" s="1"/>
      <c r="M825" s="1"/>
    </row>
    <row r="826" spans="11:13" ht="15.75" customHeight="1">
      <c r="K826" s="1"/>
      <c r="L826" s="1"/>
      <c r="M826" s="1"/>
    </row>
    <row r="827" spans="11:13" ht="15.75" customHeight="1">
      <c r="K827" s="1"/>
      <c r="L827" s="1"/>
      <c r="M827" s="1"/>
    </row>
    <row r="828" spans="11:13" ht="15.75" customHeight="1">
      <c r="K828" s="1"/>
      <c r="L828" s="1"/>
      <c r="M828" s="1"/>
    </row>
    <row r="829" spans="11:13" ht="15.75" customHeight="1">
      <c r="K829" s="1"/>
      <c r="L829" s="1"/>
      <c r="M829" s="1"/>
    </row>
    <row r="830" spans="11:13" ht="15.75" customHeight="1">
      <c r="K830" s="1"/>
      <c r="L830" s="1"/>
      <c r="M830" s="1"/>
    </row>
    <row r="831" spans="11:13" ht="15.75" customHeight="1">
      <c r="K831" s="1"/>
      <c r="L831" s="1"/>
      <c r="M831" s="1"/>
    </row>
    <row r="832" spans="11:13" ht="15.75" customHeight="1">
      <c r="K832" s="1"/>
      <c r="L832" s="1"/>
      <c r="M832" s="1"/>
    </row>
    <row r="833" spans="11:13" ht="15.75" customHeight="1">
      <c r="K833" s="1"/>
      <c r="L833" s="1"/>
      <c r="M833" s="1"/>
    </row>
    <row r="834" spans="11:13" ht="15.75" customHeight="1">
      <c r="K834" s="1"/>
      <c r="L834" s="1"/>
      <c r="M834" s="1"/>
    </row>
    <row r="835" spans="11:13" ht="15.75" customHeight="1">
      <c r="K835" s="1"/>
      <c r="L835" s="1"/>
      <c r="M835" s="1"/>
    </row>
    <row r="836" spans="11:13" ht="15.75" customHeight="1">
      <c r="K836" s="1"/>
      <c r="L836" s="1"/>
      <c r="M836" s="1"/>
    </row>
    <row r="837" spans="11:13" ht="15.75" customHeight="1">
      <c r="K837" s="1"/>
      <c r="L837" s="1"/>
      <c r="M837" s="1"/>
    </row>
    <row r="838" spans="11:13" ht="15.75" customHeight="1">
      <c r="K838" s="1"/>
      <c r="L838" s="1"/>
      <c r="M838" s="1"/>
    </row>
    <row r="839" spans="11:13" ht="15.75" customHeight="1">
      <c r="K839" s="1"/>
      <c r="L839" s="1"/>
      <c r="M839" s="1"/>
    </row>
    <row r="840" spans="11:13" ht="15.75" customHeight="1">
      <c r="K840" s="1"/>
      <c r="L840" s="1"/>
      <c r="M840" s="1"/>
    </row>
    <row r="841" spans="11:13" ht="15.75" customHeight="1">
      <c r="K841" s="1"/>
      <c r="L841" s="1"/>
      <c r="M841" s="1"/>
    </row>
    <row r="842" spans="11:13" ht="15.75" customHeight="1">
      <c r="K842" s="1"/>
      <c r="L842" s="1"/>
      <c r="M842" s="1"/>
    </row>
    <row r="843" spans="11:13" ht="15.75" customHeight="1">
      <c r="K843" s="1"/>
      <c r="L843" s="1"/>
      <c r="M843" s="1"/>
    </row>
    <row r="844" spans="11:13" ht="15.75" customHeight="1">
      <c r="K844" s="1"/>
      <c r="L844" s="1"/>
      <c r="M844" s="1"/>
    </row>
    <row r="845" spans="11:13" ht="15.75" customHeight="1">
      <c r="K845" s="1"/>
      <c r="L845" s="1"/>
      <c r="M845" s="1"/>
    </row>
    <row r="846" spans="11:13" ht="15.75" customHeight="1">
      <c r="K846" s="1"/>
      <c r="L846" s="1"/>
      <c r="M846" s="1"/>
    </row>
    <row r="847" spans="11:13" ht="15.75" customHeight="1">
      <c r="K847" s="1"/>
      <c r="L847" s="1"/>
      <c r="M847" s="1"/>
    </row>
    <row r="848" spans="11:13" ht="15.75" customHeight="1">
      <c r="K848" s="1"/>
      <c r="L848" s="1"/>
      <c r="M848" s="1"/>
    </row>
    <row r="849" spans="11:13" ht="15.75" customHeight="1">
      <c r="K849" s="1"/>
      <c r="L849" s="1"/>
      <c r="M849" s="1"/>
    </row>
    <row r="850" spans="11:13" ht="15.75" customHeight="1">
      <c r="K850" s="1"/>
      <c r="L850" s="1"/>
      <c r="M850" s="1"/>
    </row>
    <row r="851" spans="11:13" ht="15.75" customHeight="1">
      <c r="K851" s="1"/>
      <c r="L851" s="1"/>
      <c r="M851" s="1"/>
    </row>
    <row r="852" spans="11:13" ht="15.75" customHeight="1">
      <c r="K852" s="1"/>
      <c r="L852" s="1"/>
      <c r="M852" s="1"/>
    </row>
    <row r="853" spans="11:13" ht="15.75" customHeight="1">
      <c r="K853" s="1"/>
      <c r="L853" s="1"/>
      <c r="M853" s="1"/>
    </row>
    <row r="854" spans="11:13" ht="15.75" customHeight="1">
      <c r="K854" s="1"/>
      <c r="L854" s="1"/>
      <c r="M854" s="1"/>
    </row>
    <row r="855" spans="11:13" ht="15.75" customHeight="1">
      <c r="K855" s="1"/>
      <c r="L855" s="1"/>
      <c r="M855" s="1"/>
    </row>
    <row r="856" spans="11:13" ht="15.75" customHeight="1">
      <c r="K856" s="1"/>
      <c r="L856" s="1"/>
      <c r="M856" s="1"/>
    </row>
    <row r="857" spans="11:13" ht="15.75" customHeight="1">
      <c r="K857" s="1"/>
      <c r="L857" s="1"/>
      <c r="M857" s="1"/>
    </row>
    <row r="858" spans="11:13" ht="15.75" customHeight="1">
      <c r="K858" s="1"/>
      <c r="L858" s="1"/>
      <c r="M858" s="1"/>
    </row>
    <row r="859" spans="11:13" ht="15.75" customHeight="1">
      <c r="K859" s="1"/>
      <c r="L859" s="1"/>
      <c r="M859" s="1"/>
    </row>
    <row r="860" spans="11:13" ht="15.75" customHeight="1">
      <c r="K860" s="1"/>
      <c r="L860" s="1"/>
      <c r="M860" s="1"/>
    </row>
    <row r="861" spans="11:13" ht="15.75" customHeight="1">
      <c r="K861" s="1"/>
      <c r="L861" s="1"/>
      <c r="M861" s="1"/>
    </row>
    <row r="862" spans="11:13" ht="15.75" customHeight="1">
      <c r="K862" s="1"/>
      <c r="L862" s="1"/>
      <c r="M862" s="1"/>
    </row>
    <row r="863" spans="11:13" ht="15.75" customHeight="1">
      <c r="K863" s="1"/>
      <c r="L863" s="1"/>
      <c r="M863" s="1"/>
    </row>
    <row r="864" spans="11:13" ht="15.75" customHeight="1">
      <c r="K864" s="1"/>
      <c r="L864" s="1"/>
      <c r="M864" s="1"/>
    </row>
    <row r="865" spans="11:13" ht="15.75" customHeight="1">
      <c r="K865" s="1"/>
      <c r="L865" s="1"/>
      <c r="M865" s="1"/>
    </row>
    <row r="866" spans="11:13" ht="15.75" customHeight="1">
      <c r="K866" s="1"/>
      <c r="L866" s="1"/>
      <c r="M866" s="1"/>
    </row>
    <row r="867" spans="11:13" ht="15.75" customHeight="1">
      <c r="K867" s="1"/>
      <c r="L867" s="1"/>
      <c r="M867" s="1"/>
    </row>
    <row r="868" spans="11:13" ht="15.75" customHeight="1">
      <c r="K868" s="1"/>
      <c r="L868" s="1"/>
      <c r="M868" s="1"/>
    </row>
    <row r="869" spans="11:13" ht="15.75" customHeight="1">
      <c r="K869" s="1"/>
      <c r="L869" s="1"/>
      <c r="M869" s="1"/>
    </row>
    <row r="870" spans="11:13" ht="15.75" customHeight="1">
      <c r="K870" s="1"/>
      <c r="L870" s="1"/>
      <c r="M870" s="1"/>
    </row>
    <row r="871" spans="11:13" ht="15.75" customHeight="1">
      <c r="K871" s="1"/>
      <c r="L871" s="1"/>
      <c r="M871" s="1"/>
    </row>
    <row r="872" spans="11:13" ht="15.75" customHeight="1">
      <c r="K872" s="1"/>
      <c r="L872" s="1"/>
      <c r="M872" s="1"/>
    </row>
    <row r="873" spans="11:13" ht="15.75" customHeight="1">
      <c r="K873" s="1"/>
      <c r="L873" s="1"/>
      <c r="M873" s="1"/>
    </row>
    <row r="874" spans="11:13" ht="15.75" customHeight="1">
      <c r="K874" s="1"/>
      <c r="L874" s="1"/>
      <c r="M874" s="1"/>
    </row>
    <row r="875" spans="11:13" ht="15.75" customHeight="1">
      <c r="K875" s="1"/>
      <c r="L875" s="1"/>
      <c r="M875" s="1"/>
    </row>
    <row r="876" spans="11:13" ht="15.75" customHeight="1">
      <c r="K876" s="1"/>
      <c r="L876" s="1"/>
      <c r="M876" s="1"/>
    </row>
    <row r="877" spans="11:13" ht="15.75" customHeight="1">
      <c r="K877" s="1"/>
      <c r="L877" s="1"/>
      <c r="M877" s="1"/>
    </row>
    <row r="878" spans="11:13" ht="15.75" customHeight="1">
      <c r="K878" s="1"/>
      <c r="L878" s="1"/>
      <c r="M878" s="1"/>
    </row>
    <row r="879" spans="11:13" ht="15.75" customHeight="1">
      <c r="K879" s="1"/>
      <c r="L879" s="1"/>
      <c r="M879" s="1"/>
    </row>
    <row r="880" spans="11:13" ht="15.75" customHeight="1">
      <c r="K880" s="1"/>
      <c r="L880" s="1"/>
      <c r="M880" s="1"/>
    </row>
    <row r="881" spans="11:13" ht="15.75" customHeight="1">
      <c r="K881" s="1"/>
      <c r="L881" s="1"/>
      <c r="M881" s="1"/>
    </row>
    <row r="882" spans="11:13" ht="15.75" customHeight="1">
      <c r="K882" s="1"/>
      <c r="L882" s="1"/>
      <c r="M882" s="1"/>
    </row>
    <row r="883" spans="11:13" ht="15.75" customHeight="1">
      <c r="K883" s="1"/>
      <c r="L883" s="1"/>
      <c r="M883" s="1"/>
    </row>
    <row r="884" spans="11:13" ht="15.75" customHeight="1">
      <c r="K884" s="1"/>
      <c r="L884" s="1"/>
      <c r="M884" s="1"/>
    </row>
    <row r="885" spans="11:13" ht="15.75" customHeight="1">
      <c r="K885" s="1"/>
      <c r="L885" s="1"/>
      <c r="M885" s="1"/>
    </row>
    <row r="886" spans="11:13" ht="15.75" customHeight="1">
      <c r="K886" s="1"/>
      <c r="L886" s="1"/>
      <c r="M886" s="1"/>
    </row>
    <row r="887" spans="11:13" ht="15.75" customHeight="1">
      <c r="K887" s="1"/>
      <c r="L887" s="1"/>
      <c r="M887" s="1"/>
    </row>
    <row r="888" spans="11:13" ht="15.75" customHeight="1">
      <c r="K888" s="1"/>
      <c r="L888" s="1"/>
      <c r="M888" s="1"/>
    </row>
    <row r="889" spans="11:13" ht="15.75" customHeight="1">
      <c r="K889" s="1"/>
      <c r="L889" s="1"/>
      <c r="M889" s="1"/>
    </row>
    <row r="890" spans="11:13" ht="15.75" customHeight="1">
      <c r="K890" s="1"/>
      <c r="L890" s="1"/>
      <c r="M890" s="1"/>
    </row>
    <row r="891" spans="11:13" ht="15.75" customHeight="1">
      <c r="K891" s="1"/>
      <c r="L891" s="1"/>
      <c r="M891" s="1"/>
    </row>
    <row r="892" spans="11:13" ht="15.75" customHeight="1">
      <c r="K892" s="1"/>
      <c r="L892" s="1"/>
      <c r="M892" s="1"/>
    </row>
    <row r="893" spans="11:13" ht="15.75" customHeight="1">
      <c r="K893" s="1"/>
      <c r="L893" s="1"/>
      <c r="M893" s="1"/>
    </row>
    <row r="894" spans="11:13" ht="15.75" customHeight="1">
      <c r="K894" s="1"/>
      <c r="L894" s="1"/>
      <c r="M894" s="1"/>
    </row>
    <row r="895" spans="11:13" ht="15.75" customHeight="1">
      <c r="K895" s="1"/>
      <c r="L895" s="1"/>
      <c r="M895" s="1"/>
    </row>
    <row r="896" spans="11:13" ht="15.75" customHeight="1">
      <c r="K896" s="1"/>
      <c r="L896" s="1"/>
      <c r="M896" s="1"/>
    </row>
    <row r="897" spans="11:13" ht="15.75" customHeight="1">
      <c r="K897" s="1"/>
      <c r="L897" s="1"/>
      <c r="M897" s="1"/>
    </row>
    <row r="898" spans="11:13" ht="15.75" customHeight="1">
      <c r="K898" s="1"/>
      <c r="L898" s="1"/>
      <c r="M898" s="1"/>
    </row>
    <row r="899" spans="11:13" ht="15.75" customHeight="1">
      <c r="K899" s="1"/>
      <c r="L899" s="1"/>
      <c r="M899" s="1"/>
    </row>
    <row r="900" spans="11:13" ht="15.75" customHeight="1">
      <c r="K900" s="1"/>
      <c r="L900" s="1"/>
      <c r="M900" s="1"/>
    </row>
    <row r="901" spans="11:13" ht="15.75" customHeight="1">
      <c r="K901" s="1"/>
      <c r="L901" s="1"/>
      <c r="M901" s="1"/>
    </row>
    <row r="902" spans="11:13" ht="15.75" customHeight="1">
      <c r="K902" s="1"/>
      <c r="L902" s="1"/>
      <c r="M902" s="1"/>
    </row>
    <row r="903" spans="11:13" ht="15.75" customHeight="1">
      <c r="K903" s="1"/>
      <c r="L903" s="1"/>
      <c r="M903" s="1"/>
    </row>
    <row r="904" spans="11:13" ht="15.75" customHeight="1">
      <c r="K904" s="1"/>
      <c r="L904" s="1"/>
      <c r="M904" s="1"/>
    </row>
    <row r="905" spans="11:13" ht="15.75" customHeight="1">
      <c r="K905" s="1"/>
      <c r="L905" s="1"/>
      <c r="M905" s="1"/>
    </row>
    <row r="906" spans="11:13" ht="15.75" customHeight="1">
      <c r="K906" s="1"/>
      <c r="L906" s="1"/>
      <c r="M906" s="1"/>
    </row>
    <row r="907" spans="11:13" ht="15.75" customHeight="1">
      <c r="K907" s="1"/>
      <c r="L907" s="1"/>
      <c r="M907" s="1"/>
    </row>
    <row r="908" spans="11:13" ht="15.75" customHeight="1">
      <c r="K908" s="1"/>
      <c r="L908" s="1"/>
      <c r="M908" s="1"/>
    </row>
    <row r="909" spans="11:13" ht="15.75" customHeight="1">
      <c r="K909" s="1"/>
      <c r="L909" s="1"/>
      <c r="M909" s="1"/>
    </row>
    <row r="910" spans="11:13" ht="15.75" customHeight="1">
      <c r="K910" s="1"/>
      <c r="L910" s="1"/>
      <c r="M910" s="1"/>
    </row>
    <row r="911" spans="11:13" ht="15.75" customHeight="1">
      <c r="K911" s="1"/>
      <c r="L911" s="1"/>
      <c r="M911" s="1"/>
    </row>
    <row r="912" spans="11:13" ht="15.75" customHeight="1">
      <c r="K912" s="1"/>
      <c r="L912" s="1"/>
      <c r="M912" s="1"/>
    </row>
    <row r="913" spans="11:13" ht="15.75" customHeight="1">
      <c r="K913" s="1"/>
      <c r="L913" s="1"/>
      <c r="M913" s="1"/>
    </row>
    <row r="914" spans="11:13" ht="15.75" customHeight="1">
      <c r="K914" s="1"/>
      <c r="L914" s="1"/>
      <c r="M914" s="1"/>
    </row>
    <row r="915" spans="11:13" ht="15.75" customHeight="1">
      <c r="K915" s="1"/>
      <c r="L915" s="1"/>
      <c r="M915" s="1"/>
    </row>
    <row r="916" spans="11:13" ht="15.75" customHeight="1">
      <c r="K916" s="1"/>
      <c r="L916" s="1"/>
      <c r="M916" s="1"/>
    </row>
    <row r="917" spans="11:13" ht="15.75" customHeight="1">
      <c r="K917" s="1"/>
      <c r="L917" s="1"/>
      <c r="M917" s="1"/>
    </row>
    <row r="918" spans="11:13" ht="15.75" customHeight="1">
      <c r="K918" s="1"/>
      <c r="L918" s="1"/>
      <c r="M918" s="1"/>
    </row>
    <row r="919" spans="11:13" ht="15.75" customHeight="1">
      <c r="K919" s="1"/>
      <c r="L919" s="1"/>
      <c r="M919" s="1"/>
    </row>
    <row r="920" spans="11:13" ht="15.75" customHeight="1">
      <c r="K920" s="1"/>
      <c r="L920" s="1"/>
      <c r="M920" s="1"/>
    </row>
    <row r="921" spans="11:13" ht="15.75" customHeight="1">
      <c r="K921" s="1"/>
      <c r="L921" s="1"/>
      <c r="M921" s="1"/>
    </row>
    <row r="922" spans="11:13" ht="15.75" customHeight="1">
      <c r="K922" s="1"/>
      <c r="L922" s="1"/>
      <c r="M922" s="1"/>
    </row>
    <row r="923" spans="11:13" ht="15.75" customHeight="1">
      <c r="K923" s="1"/>
      <c r="L923" s="1"/>
      <c r="M923" s="1"/>
    </row>
    <row r="924" spans="11:13" ht="15.75" customHeight="1">
      <c r="K924" s="1"/>
      <c r="L924" s="1"/>
      <c r="M924" s="1"/>
    </row>
    <row r="925" spans="11:13" ht="15.75" customHeight="1">
      <c r="K925" s="1"/>
      <c r="L925" s="1"/>
      <c r="M925" s="1"/>
    </row>
    <row r="926" spans="11:13" ht="15.75" customHeight="1">
      <c r="K926" s="1"/>
      <c r="L926" s="1"/>
      <c r="M926" s="1"/>
    </row>
    <row r="927" spans="11:13" ht="15.75" customHeight="1">
      <c r="K927" s="1"/>
      <c r="L927" s="1"/>
      <c r="M927" s="1"/>
    </row>
    <row r="928" spans="11:13" ht="15.75" customHeight="1">
      <c r="K928" s="1"/>
      <c r="L928" s="1"/>
      <c r="M928" s="1"/>
    </row>
    <row r="929" spans="11:13" ht="15.75" customHeight="1">
      <c r="K929" s="1"/>
      <c r="L929" s="1"/>
      <c r="M929" s="1"/>
    </row>
    <row r="930" spans="11:13" ht="15.75" customHeight="1">
      <c r="K930" s="1"/>
      <c r="L930" s="1"/>
      <c r="M930" s="1"/>
    </row>
    <row r="931" spans="11:13" ht="15.75" customHeight="1">
      <c r="K931" s="1"/>
      <c r="L931" s="1"/>
      <c r="M931" s="1"/>
    </row>
    <row r="932" spans="11:13" ht="15.75" customHeight="1">
      <c r="K932" s="1"/>
      <c r="L932" s="1"/>
      <c r="M932" s="1"/>
    </row>
    <row r="933" spans="11:13" ht="15.75" customHeight="1">
      <c r="K933" s="1"/>
      <c r="L933" s="1"/>
      <c r="M933" s="1"/>
    </row>
    <row r="934" spans="11:13" ht="15.75" customHeight="1">
      <c r="K934" s="1"/>
      <c r="L934" s="1"/>
      <c r="M934" s="1"/>
    </row>
    <row r="935" spans="11:13" ht="15.75" customHeight="1">
      <c r="K935" s="1"/>
      <c r="L935" s="1"/>
      <c r="M935" s="1"/>
    </row>
    <row r="936" spans="11:13" ht="15.75" customHeight="1">
      <c r="K936" s="1"/>
      <c r="L936" s="1"/>
      <c r="M936" s="1"/>
    </row>
    <row r="937" spans="11:13" ht="15.75" customHeight="1">
      <c r="K937" s="1"/>
      <c r="L937" s="1"/>
      <c r="M937" s="1"/>
    </row>
    <row r="938" spans="11:13" ht="15.75" customHeight="1">
      <c r="K938" s="1"/>
      <c r="L938" s="1"/>
      <c r="M938" s="1"/>
    </row>
    <row r="939" spans="11:13" ht="15.75" customHeight="1">
      <c r="K939" s="1"/>
      <c r="L939" s="1"/>
      <c r="M939" s="1"/>
    </row>
    <row r="940" spans="11:13" ht="15.75" customHeight="1">
      <c r="K940" s="1"/>
      <c r="L940" s="1"/>
      <c r="M940" s="1"/>
    </row>
    <row r="941" spans="11:13" ht="15.75" customHeight="1">
      <c r="K941" s="1"/>
      <c r="L941" s="1"/>
      <c r="M941" s="1"/>
    </row>
    <row r="942" spans="11:13" ht="15.75" customHeight="1">
      <c r="K942" s="1"/>
      <c r="L942" s="1"/>
      <c r="M942" s="1"/>
    </row>
    <row r="943" spans="11:13" ht="15.75" customHeight="1">
      <c r="K943" s="1"/>
      <c r="L943" s="1"/>
      <c r="M943" s="1"/>
    </row>
    <row r="944" spans="11:13" ht="15.75" customHeight="1">
      <c r="K944" s="1"/>
      <c r="L944" s="1"/>
      <c r="M944" s="1"/>
    </row>
    <row r="945" spans="11:13" ht="15.75" customHeight="1">
      <c r="K945" s="1"/>
      <c r="L945" s="1"/>
      <c r="M945" s="1"/>
    </row>
    <row r="946" spans="11:13" ht="15.75" customHeight="1">
      <c r="K946" s="1"/>
      <c r="L946" s="1"/>
      <c r="M946" s="1"/>
    </row>
    <row r="947" spans="11:13" ht="15.75" customHeight="1">
      <c r="K947" s="1"/>
      <c r="L947" s="1"/>
      <c r="M947" s="1"/>
    </row>
    <row r="948" spans="11:13" ht="15.75" customHeight="1">
      <c r="K948" s="1"/>
      <c r="L948" s="1"/>
      <c r="M948" s="1"/>
    </row>
    <row r="949" spans="11:13" ht="15.75" customHeight="1">
      <c r="K949" s="1"/>
      <c r="L949" s="1"/>
      <c r="M949" s="1"/>
    </row>
    <row r="950" spans="11:13" ht="15.75" customHeight="1">
      <c r="K950" s="1"/>
      <c r="L950" s="1"/>
      <c r="M950" s="1"/>
    </row>
    <row r="951" spans="11:13" ht="15.75" customHeight="1">
      <c r="K951" s="1"/>
      <c r="L951" s="1"/>
      <c r="M951" s="1"/>
    </row>
    <row r="952" spans="11:13" ht="15.75" customHeight="1">
      <c r="K952" s="1"/>
      <c r="L952" s="1"/>
      <c r="M952" s="1"/>
    </row>
    <row r="953" spans="11:13" ht="15.75" customHeight="1">
      <c r="K953" s="1"/>
      <c r="L953" s="1"/>
      <c r="M953" s="1"/>
    </row>
    <row r="954" spans="11:13" ht="15.75" customHeight="1">
      <c r="K954" s="1"/>
      <c r="L954" s="1"/>
      <c r="M954" s="1"/>
    </row>
    <row r="955" spans="11:13" ht="15.75" customHeight="1">
      <c r="K955" s="1"/>
      <c r="L955" s="1"/>
      <c r="M955" s="1"/>
    </row>
    <row r="956" spans="11:13" ht="15.75" customHeight="1">
      <c r="K956" s="1"/>
      <c r="L956" s="1"/>
      <c r="M956" s="1"/>
    </row>
    <row r="957" spans="11:13" ht="15.75" customHeight="1">
      <c r="K957" s="1"/>
      <c r="L957" s="1"/>
      <c r="M957" s="1"/>
    </row>
    <row r="958" spans="11:13" ht="15.75" customHeight="1">
      <c r="K958" s="1"/>
      <c r="L958" s="1"/>
      <c r="M958" s="1"/>
    </row>
    <row r="959" spans="11:13" ht="15.75" customHeight="1">
      <c r="K959" s="1"/>
      <c r="L959" s="1"/>
      <c r="M959" s="1"/>
    </row>
    <row r="960" spans="11:13" ht="15.75" customHeight="1">
      <c r="K960" s="1"/>
      <c r="L960" s="1"/>
      <c r="M960" s="1"/>
    </row>
    <row r="961" spans="11:13" ht="15.75" customHeight="1">
      <c r="K961" s="1"/>
      <c r="L961" s="1"/>
      <c r="M961" s="1"/>
    </row>
    <row r="962" spans="11:13" ht="15.75" customHeight="1">
      <c r="K962" s="1"/>
      <c r="L962" s="1"/>
      <c r="M962" s="1"/>
    </row>
    <row r="963" spans="11:13" ht="15.75" customHeight="1">
      <c r="K963" s="1"/>
      <c r="L963" s="1"/>
      <c r="M963" s="1"/>
    </row>
    <row r="964" spans="11:13" ht="15.75" customHeight="1">
      <c r="K964" s="1"/>
      <c r="L964" s="1"/>
      <c r="M964" s="1"/>
    </row>
    <row r="965" spans="11:13" ht="15.75" customHeight="1">
      <c r="K965" s="1"/>
      <c r="L965" s="1"/>
      <c r="M965" s="1"/>
    </row>
    <row r="966" spans="11:13" ht="15.75" customHeight="1">
      <c r="K966" s="1"/>
      <c r="L966" s="1"/>
      <c r="M966" s="1"/>
    </row>
    <row r="967" spans="11:13" ht="15.75" customHeight="1">
      <c r="K967" s="1"/>
      <c r="L967" s="1"/>
      <c r="M967" s="1"/>
    </row>
    <row r="968" spans="11:13" ht="15.75" customHeight="1">
      <c r="K968" s="1"/>
      <c r="L968" s="1"/>
      <c r="M968" s="1"/>
    </row>
    <row r="969" spans="11:13" ht="15.75" customHeight="1">
      <c r="K969" s="1"/>
      <c r="L969" s="1"/>
      <c r="M969" s="1"/>
    </row>
    <row r="970" spans="11:13" ht="15.75" customHeight="1">
      <c r="K970" s="1"/>
      <c r="L970" s="1"/>
      <c r="M970" s="1"/>
    </row>
    <row r="971" spans="11:13" ht="15.75" customHeight="1">
      <c r="K971" s="1"/>
      <c r="L971" s="1"/>
      <c r="M971" s="1"/>
    </row>
    <row r="972" spans="11:13" ht="15.75" customHeight="1">
      <c r="K972" s="1"/>
      <c r="L972" s="1"/>
      <c r="M972" s="1"/>
    </row>
    <row r="973" spans="11:13" ht="15.75" customHeight="1">
      <c r="K973" s="1"/>
      <c r="L973" s="1"/>
      <c r="M973" s="1"/>
    </row>
    <row r="974" spans="11:13" ht="15.75" customHeight="1">
      <c r="K974" s="1"/>
      <c r="L974" s="1"/>
      <c r="M974" s="1"/>
    </row>
    <row r="975" spans="11:13" ht="15.75" customHeight="1">
      <c r="K975" s="1"/>
      <c r="L975" s="1"/>
      <c r="M975" s="1"/>
    </row>
    <row r="976" spans="11:13" ht="15.75" customHeight="1">
      <c r="K976" s="1"/>
      <c r="L976" s="1"/>
      <c r="M976" s="1"/>
    </row>
    <row r="977" spans="11:13" ht="15.75" customHeight="1">
      <c r="K977" s="1"/>
      <c r="L977" s="1"/>
      <c r="M977" s="1"/>
    </row>
    <row r="978" spans="11:13" ht="15.75" customHeight="1">
      <c r="K978" s="1"/>
      <c r="L978" s="1"/>
      <c r="M978" s="1"/>
    </row>
    <row r="979" spans="11:13" ht="15.75" customHeight="1">
      <c r="K979" s="1"/>
      <c r="L979" s="1"/>
      <c r="M979" s="1"/>
    </row>
    <row r="980" spans="11:13" ht="15.75" customHeight="1">
      <c r="K980" s="1"/>
      <c r="L980" s="1"/>
      <c r="M980" s="1"/>
    </row>
    <row r="981" spans="11:13" ht="15.75" customHeight="1">
      <c r="K981" s="1"/>
      <c r="L981" s="1"/>
      <c r="M981" s="1"/>
    </row>
    <row r="982" spans="11:13" ht="15.75" customHeight="1">
      <c r="K982" s="1"/>
      <c r="L982" s="1"/>
      <c r="M982" s="1"/>
    </row>
    <row r="983" spans="11:13" ht="15.75" customHeight="1">
      <c r="K983" s="1"/>
      <c r="L983" s="1"/>
      <c r="M983" s="1"/>
    </row>
    <row r="984" spans="11:13" ht="15.75" customHeight="1">
      <c r="K984" s="1"/>
      <c r="L984" s="1"/>
      <c r="M984" s="1"/>
    </row>
    <row r="985" spans="11:13" ht="15.75" customHeight="1">
      <c r="K985" s="1"/>
      <c r="L985" s="1"/>
      <c r="M985" s="1"/>
    </row>
    <row r="986" spans="11:13" ht="15.75" customHeight="1">
      <c r="K986" s="1"/>
      <c r="L986" s="1"/>
      <c r="M986" s="1"/>
    </row>
    <row r="987" spans="11:13" ht="15.75" customHeight="1">
      <c r="K987" s="1"/>
      <c r="L987" s="1"/>
      <c r="M987" s="1"/>
    </row>
    <row r="988" spans="11:13" ht="15.75" customHeight="1">
      <c r="K988" s="1"/>
      <c r="L988" s="1"/>
      <c r="M988" s="1"/>
    </row>
    <row r="989" spans="11:13" ht="15.75" customHeight="1">
      <c r="K989" s="1"/>
      <c r="L989" s="1"/>
      <c r="M989" s="1"/>
    </row>
    <row r="990" spans="11:13" ht="15.75" customHeight="1">
      <c r="K990" s="1"/>
      <c r="L990" s="1"/>
      <c r="M990" s="1"/>
    </row>
    <row r="991" spans="11:13" ht="15.75" customHeight="1">
      <c r="K991" s="1"/>
      <c r="L991" s="1"/>
      <c r="M991" s="1"/>
    </row>
    <row r="992" spans="11:13" ht="15.75" customHeight="1">
      <c r="K992" s="1"/>
      <c r="L992" s="1"/>
      <c r="M992" s="1"/>
    </row>
    <row r="993" spans="11:13" ht="15.75" customHeight="1">
      <c r="K993" s="1"/>
      <c r="L993" s="1"/>
      <c r="M993" s="1"/>
    </row>
    <row r="994" spans="11:13" ht="15.75" customHeight="1">
      <c r="K994" s="1"/>
      <c r="L994" s="1"/>
      <c r="M994" s="1"/>
    </row>
    <row r="995" spans="11:13" ht="15.75" customHeight="1">
      <c r="K995" s="1"/>
      <c r="L995" s="1"/>
      <c r="M995" s="1"/>
    </row>
    <row r="996" spans="11:13" ht="15.75" customHeight="1">
      <c r="K996" s="1"/>
      <c r="L996" s="1"/>
      <c r="M996" s="1"/>
    </row>
    <row r="997" spans="11:13" ht="15.75" customHeight="1">
      <c r="K997" s="1"/>
      <c r="L997" s="1"/>
      <c r="M997" s="1"/>
    </row>
    <row r="998" spans="11:13" ht="15.75" customHeight="1">
      <c r="K998" s="1"/>
      <c r="L998" s="1"/>
      <c r="M998" s="1"/>
    </row>
    <row r="999" spans="11:13" ht="15.75" customHeight="1">
      <c r="K999" s="1"/>
      <c r="L999" s="1"/>
      <c r="M999" s="1"/>
    </row>
    <row r="1000" spans="11:13" ht="15.75" customHeight="1">
      <c r="K1000" s="1"/>
      <c r="L1000" s="1"/>
      <c r="M1000" s="1"/>
    </row>
    <row r="1001" spans="11:13" ht="15.75" customHeight="1">
      <c r="K1001" s="1"/>
      <c r="L1001" s="1"/>
      <c r="M1001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00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11" sqref="G11"/>
    </sheetView>
  </sheetViews>
  <sheetFormatPr baseColWidth="10" defaultColWidth="14.42578125" defaultRowHeight="15" customHeight="1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69" customWidth="1"/>
    <col min="6" max="6" width="20" customWidth="1"/>
    <col min="7" max="7" width="18.5703125" customWidth="1"/>
    <col min="8" max="8" width="15.7109375" customWidth="1"/>
    <col min="9" max="9" width="20.85546875" customWidth="1"/>
    <col min="10" max="10" width="14.7109375" hidden="1" customWidth="1"/>
    <col min="11" max="16" width="10" customWidth="1"/>
  </cols>
  <sheetData>
    <row r="1" spans="1:22">
      <c r="A1" s="1"/>
      <c r="B1" s="1"/>
      <c r="C1" s="1"/>
      <c r="D1" s="1"/>
      <c r="E1" s="1"/>
      <c r="F1" s="1"/>
      <c r="I1" s="1"/>
      <c r="J1" s="1"/>
    </row>
    <row r="2" spans="1:22">
      <c r="A2" s="1"/>
      <c r="B2" s="468"/>
      <c r="C2" s="469"/>
      <c r="D2" s="1"/>
      <c r="E2" s="79" t="s">
        <v>0</v>
      </c>
      <c r="F2" s="6"/>
      <c r="I2" s="1"/>
      <c r="J2" s="1"/>
    </row>
    <row r="3" spans="1:22">
      <c r="A3" s="1"/>
      <c r="B3" s="468"/>
      <c r="C3" s="469"/>
      <c r="D3" s="1"/>
      <c r="E3" s="80" t="s">
        <v>116</v>
      </c>
      <c r="F3" s="2"/>
      <c r="I3" s="1"/>
      <c r="J3" s="1"/>
    </row>
    <row r="4" spans="1:22">
      <c r="A4" s="1"/>
      <c r="B4" s="1"/>
      <c r="C4" s="1"/>
      <c r="D4" s="1"/>
      <c r="E4" s="80" t="s">
        <v>2</v>
      </c>
      <c r="F4" s="212" t="s">
        <v>117</v>
      </c>
      <c r="G4" s="82">
        <v>45338</v>
      </c>
      <c r="H4" s="82">
        <v>45418</v>
      </c>
      <c r="I4" s="213">
        <v>45418</v>
      </c>
      <c r="J4" s="214"/>
    </row>
    <row r="5" spans="1:22">
      <c r="A5" s="1"/>
      <c r="B5" s="1"/>
      <c r="C5" s="6"/>
      <c r="D5" s="6"/>
      <c r="E5" s="79" t="s">
        <v>195</v>
      </c>
      <c r="F5" s="484" t="s">
        <v>118</v>
      </c>
      <c r="G5" s="488" t="s">
        <v>119</v>
      </c>
      <c r="H5" s="488" t="s">
        <v>122</v>
      </c>
      <c r="I5" s="489" t="s">
        <v>214</v>
      </c>
      <c r="J5" s="214"/>
    </row>
    <row r="6" spans="1:22" ht="15.75" customHeight="1">
      <c r="A6" s="1"/>
      <c r="B6" s="1"/>
      <c r="C6" s="1"/>
      <c r="D6" s="1"/>
      <c r="E6" s="1"/>
      <c r="F6" s="473"/>
      <c r="G6" s="481"/>
      <c r="H6" s="481"/>
      <c r="I6" s="490"/>
      <c r="J6" s="1"/>
    </row>
    <row r="7" spans="1:22">
      <c r="A7" s="216"/>
      <c r="B7" s="475" t="s">
        <v>4</v>
      </c>
      <c r="C7" s="487" t="s">
        <v>5</v>
      </c>
      <c r="D7" s="483" t="s">
        <v>6</v>
      </c>
      <c r="E7" s="480" t="s">
        <v>129</v>
      </c>
      <c r="F7" s="480" t="s">
        <v>215</v>
      </c>
      <c r="G7" s="86" t="s">
        <v>131</v>
      </c>
      <c r="H7" s="88" t="s">
        <v>134</v>
      </c>
      <c r="I7" s="217" t="s">
        <v>134</v>
      </c>
      <c r="J7" s="218" t="s">
        <v>216</v>
      </c>
    </row>
    <row r="8" spans="1:22">
      <c r="A8" s="216"/>
      <c r="B8" s="476"/>
      <c r="C8" s="473"/>
      <c r="D8" s="481"/>
      <c r="E8" s="481"/>
      <c r="F8" s="481"/>
      <c r="G8" s="91" t="s">
        <v>139</v>
      </c>
      <c r="H8" s="91" t="s">
        <v>142</v>
      </c>
      <c r="I8" s="93" t="s">
        <v>142</v>
      </c>
      <c r="J8" s="219" t="s">
        <v>217</v>
      </c>
      <c r="K8" s="1"/>
      <c r="L8" s="1"/>
      <c r="M8" s="1"/>
      <c r="N8" s="1"/>
      <c r="O8" s="1"/>
      <c r="P8" s="1"/>
    </row>
    <row r="9" spans="1:22">
      <c r="A9" s="216"/>
      <c r="B9" s="476"/>
      <c r="C9" s="473"/>
      <c r="D9" s="481"/>
      <c r="E9" s="481"/>
      <c r="F9" s="481"/>
      <c r="G9" s="220" t="s">
        <v>147</v>
      </c>
      <c r="H9" s="91" t="s">
        <v>150</v>
      </c>
      <c r="I9" s="221" t="s">
        <v>218</v>
      </c>
      <c r="J9" s="222" t="s">
        <v>219</v>
      </c>
      <c r="K9" s="1"/>
      <c r="L9" s="1"/>
      <c r="M9" s="1"/>
      <c r="N9" s="1"/>
      <c r="O9" s="1"/>
      <c r="P9" s="1"/>
    </row>
    <row r="10" spans="1:22" ht="15.75" customHeight="1">
      <c r="A10" s="216"/>
      <c r="B10" s="476"/>
      <c r="C10" s="473"/>
      <c r="D10" s="481"/>
      <c r="E10" s="481"/>
      <c r="F10" s="481"/>
      <c r="G10" s="223" t="s">
        <v>155</v>
      </c>
      <c r="H10" s="99" t="s">
        <v>158</v>
      </c>
      <c r="I10" s="224" t="s">
        <v>220</v>
      </c>
      <c r="J10" s="225">
        <v>45259</v>
      </c>
    </row>
    <row r="11" spans="1:22">
      <c r="A11" s="216"/>
      <c r="B11" s="226"/>
      <c r="C11" s="227"/>
      <c r="D11" s="228"/>
      <c r="E11" s="229" t="s">
        <v>163</v>
      </c>
      <c r="F11" s="230">
        <f t="shared" ref="F11:J11" si="0">+F12+F15+F17</f>
        <v>508300</v>
      </c>
      <c r="G11" s="230">
        <f t="shared" si="0"/>
        <v>-131000</v>
      </c>
      <c r="H11" s="231">
        <f t="shared" si="0"/>
        <v>272873</v>
      </c>
      <c r="I11" s="232">
        <f t="shared" si="0"/>
        <v>366427</v>
      </c>
      <c r="J11" s="233">
        <f t="shared" si="0"/>
        <v>1</v>
      </c>
      <c r="K11" s="1"/>
      <c r="L11" s="1"/>
      <c r="M11" s="1"/>
      <c r="N11" s="1"/>
      <c r="O11" s="1"/>
      <c r="P11" s="1"/>
    </row>
    <row r="12" spans="1:22" ht="13.5" customHeight="1">
      <c r="A12" s="234"/>
      <c r="B12" s="109" t="s">
        <v>26</v>
      </c>
      <c r="C12" s="235"/>
      <c r="D12" s="236"/>
      <c r="E12" s="237" t="s">
        <v>221</v>
      </c>
      <c r="F12" s="238">
        <f>SUM(F13:F14)</f>
        <v>0</v>
      </c>
      <c r="G12" s="239">
        <f t="shared" ref="G12:I12" si="1">+G13+G14</f>
        <v>0</v>
      </c>
      <c r="H12" s="239">
        <f t="shared" si="1"/>
        <v>0</v>
      </c>
      <c r="I12" s="240">
        <f t="shared" si="1"/>
        <v>0</v>
      </c>
      <c r="J12" s="241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>
      <c r="A13" s="216"/>
      <c r="B13" s="242"/>
      <c r="C13" s="243" t="s">
        <v>17</v>
      </c>
      <c r="D13" s="236"/>
      <c r="E13" s="244" t="s">
        <v>197</v>
      </c>
      <c r="F13" s="238">
        <f t="shared" ref="F13:F14" si="2">SUM(G13:I13)</f>
        <v>0</v>
      </c>
      <c r="G13" s="245"/>
      <c r="H13" s="246">
        <v>0</v>
      </c>
      <c r="I13" s="247"/>
      <c r="J13" s="248"/>
      <c r="K13" s="1"/>
      <c r="L13" s="1"/>
      <c r="M13" s="1"/>
      <c r="N13" s="1"/>
      <c r="O13" s="1"/>
      <c r="P13" s="1"/>
    </row>
    <row r="14" spans="1:22">
      <c r="A14" s="216"/>
      <c r="B14" s="242"/>
      <c r="C14" s="243" t="s">
        <v>90</v>
      </c>
      <c r="D14" s="236"/>
      <c r="E14" s="244" t="s">
        <v>221</v>
      </c>
      <c r="F14" s="249">
        <f t="shared" si="2"/>
        <v>0</v>
      </c>
      <c r="G14" s="245"/>
      <c r="H14" s="246"/>
      <c r="I14" s="247"/>
      <c r="J14" s="248"/>
      <c r="K14" s="1"/>
      <c r="L14" s="1"/>
      <c r="M14" s="1"/>
      <c r="N14" s="1"/>
      <c r="O14" s="1"/>
      <c r="P14" s="1"/>
    </row>
    <row r="15" spans="1:22">
      <c r="A15" s="234"/>
      <c r="B15" s="109" t="s">
        <v>34</v>
      </c>
      <c r="C15" s="148" t="s">
        <v>14</v>
      </c>
      <c r="D15" s="149" t="s">
        <v>15</v>
      </c>
      <c r="E15" s="149" t="s">
        <v>35</v>
      </c>
      <c r="F15" s="250">
        <f>SUM(F16)</f>
        <v>34769</v>
      </c>
      <c r="G15" s="245">
        <f t="shared" ref="G15:I15" si="3">+G16</f>
        <v>-131000</v>
      </c>
      <c r="H15" s="246">
        <f t="shared" si="3"/>
        <v>165769</v>
      </c>
      <c r="I15" s="247">
        <f t="shared" si="3"/>
        <v>0</v>
      </c>
      <c r="J15" s="251">
        <f>J16</f>
        <v>1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>
      <c r="A16" s="216"/>
      <c r="B16" s="119"/>
      <c r="C16" s="252" t="s">
        <v>28</v>
      </c>
      <c r="D16" s="253" t="s">
        <v>15</v>
      </c>
      <c r="E16" s="253" t="s">
        <v>36</v>
      </c>
      <c r="F16" s="254">
        <f t="shared" ref="F16:F17" si="4">SUM(G16:I16)</f>
        <v>34769</v>
      </c>
      <c r="G16" s="245">
        <v>-131000</v>
      </c>
      <c r="H16" s="246">
        <v>165769</v>
      </c>
      <c r="I16" s="247"/>
      <c r="J16" s="255">
        <v>1</v>
      </c>
      <c r="K16" s="1"/>
      <c r="L16" s="1"/>
      <c r="M16" s="1"/>
    </row>
    <row r="17" spans="1:22">
      <c r="A17" s="216"/>
      <c r="B17" s="109" t="s">
        <v>47</v>
      </c>
      <c r="C17" s="148" t="s">
        <v>14</v>
      </c>
      <c r="D17" s="149" t="s">
        <v>15</v>
      </c>
      <c r="E17" s="256" t="s">
        <v>48</v>
      </c>
      <c r="F17" s="249">
        <f t="shared" si="4"/>
        <v>473531</v>
      </c>
      <c r="G17" s="245"/>
      <c r="H17" s="246">
        <v>107104</v>
      </c>
      <c r="I17" s="257">
        <v>366427</v>
      </c>
      <c r="J17" s="248"/>
      <c r="K17" s="1"/>
      <c r="L17" s="1"/>
      <c r="M17" s="1"/>
    </row>
    <row r="18" spans="1:22">
      <c r="A18" s="216"/>
      <c r="B18" s="258"/>
      <c r="C18" s="259"/>
      <c r="D18" s="260"/>
      <c r="E18" s="261" t="s">
        <v>169</v>
      </c>
      <c r="F18" s="262">
        <f t="shared" ref="F18:J18" si="5">+F19+F25+F27+F30+F32</f>
        <v>508290</v>
      </c>
      <c r="G18" s="262">
        <f t="shared" si="5"/>
        <v>-131000</v>
      </c>
      <c r="H18" s="263">
        <f t="shared" si="5"/>
        <v>272863</v>
      </c>
      <c r="I18" s="264">
        <f t="shared" si="5"/>
        <v>366427</v>
      </c>
      <c r="J18" s="265">
        <f t="shared" si="5"/>
        <v>1</v>
      </c>
      <c r="K18" s="1"/>
      <c r="L18" s="1"/>
      <c r="M18" s="1"/>
      <c r="N18" s="1"/>
      <c r="O18" s="1"/>
      <c r="P18" s="1"/>
    </row>
    <row r="19" spans="1:22">
      <c r="A19" s="234"/>
      <c r="B19" s="266" t="s">
        <v>56</v>
      </c>
      <c r="C19" s="267" t="s">
        <v>14</v>
      </c>
      <c r="D19" s="267" t="s">
        <v>15</v>
      </c>
      <c r="E19" s="237" t="s">
        <v>16</v>
      </c>
      <c r="F19" s="268">
        <f t="shared" ref="F19:J19" si="6">+F20</f>
        <v>0</v>
      </c>
      <c r="G19" s="269">
        <f t="shared" si="6"/>
        <v>0</v>
      </c>
      <c r="H19" s="270">
        <f t="shared" si="6"/>
        <v>0</v>
      </c>
      <c r="I19" s="271">
        <f t="shared" si="6"/>
        <v>0</v>
      </c>
      <c r="J19" s="272">
        <f t="shared" si="6"/>
        <v>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.75" customHeight="1">
      <c r="A20" s="216"/>
      <c r="B20" s="119"/>
      <c r="C20" s="252" t="s">
        <v>37</v>
      </c>
      <c r="D20" s="130"/>
      <c r="E20" s="253" t="s">
        <v>202</v>
      </c>
      <c r="F20" s="273">
        <f t="shared" ref="F20:J20" si="7">SUM(F21:F24)</f>
        <v>0</v>
      </c>
      <c r="G20" s="245">
        <f t="shared" si="7"/>
        <v>0</v>
      </c>
      <c r="H20" s="246">
        <f t="shared" si="7"/>
        <v>0</v>
      </c>
      <c r="I20" s="247">
        <f t="shared" si="7"/>
        <v>0</v>
      </c>
      <c r="J20" s="274">
        <f t="shared" si="7"/>
        <v>0</v>
      </c>
      <c r="K20" s="1"/>
      <c r="L20" s="1"/>
      <c r="M20" s="1"/>
    </row>
    <row r="21" spans="1:22" ht="15.75" customHeight="1">
      <c r="A21" s="216"/>
      <c r="B21" s="119"/>
      <c r="C21" s="252"/>
      <c r="D21" s="252" t="s">
        <v>203</v>
      </c>
      <c r="E21" s="275" t="s">
        <v>204</v>
      </c>
      <c r="F21" s="273">
        <f t="shared" ref="F21:F24" si="8">SUM(G21:I21)</f>
        <v>0</v>
      </c>
      <c r="G21" s="245"/>
      <c r="H21" s="246"/>
      <c r="I21" s="247"/>
      <c r="J21" s="248"/>
      <c r="K21" s="1"/>
      <c r="L21" s="1"/>
      <c r="M21" s="1"/>
    </row>
    <row r="22" spans="1:22" ht="15.75" customHeight="1">
      <c r="A22" s="216"/>
      <c r="B22" s="119"/>
      <c r="C22" s="252"/>
      <c r="D22" s="252" t="s">
        <v>222</v>
      </c>
      <c r="E22" s="275" t="s">
        <v>223</v>
      </c>
      <c r="F22" s="273">
        <f t="shared" si="8"/>
        <v>0</v>
      </c>
      <c r="G22" s="245"/>
      <c r="H22" s="246"/>
      <c r="I22" s="247"/>
      <c r="J22" s="248"/>
      <c r="K22" s="1"/>
      <c r="L22" s="1"/>
      <c r="M22" s="1"/>
    </row>
    <row r="23" spans="1:22">
      <c r="A23" s="216"/>
      <c r="B23" s="119"/>
      <c r="C23" s="120"/>
      <c r="D23" s="120" t="s">
        <v>205</v>
      </c>
      <c r="E23" s="276" t="s">
        <v>206</v>
      </c>
      <c r="F23" s="273">
        <f t="shared" si="8"/>
        <v>0</v>
      </c>
      <c r="G23" s="245"/>
      <c r="H23" s="246"/>
      <c r="I23" s="247"/>
      <c r="J23" s="277"/>
      <c r="K23" s="1"/>
      <c r="L23" s="1"/>
      <c r="M23" s="1"/>
    </row>
    <row r="24" spans="1:22" ht="15.75" customHeight="1">
      <c r="A24" s="234"/>
      <c r="B24" s="119"/>
      <c r="C24" s="120"/>
      <c r="D24" s="120" t="s">
        <v>209</v>
      </c>
      <c r="E24" s="276" t="s">
        <v>210</v>
      </c>
      <c r="F24" s="273">
        <f t="shared" si="8"/>
        <v>0</v>
      </c>
      <c r="G24" s="239"/>
      <c r="H24" s="278"/>
      <c r="I24" s="240"/>
      <c r="J24" s="241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15.75" customHeight="1">
      <c r="A25" s="216"/>
      <c r="B25" s="109" t="s">
        <v>88</v>
      </c>
      <c r="C25" s="110"/>
      <c r="D25" s="110"/>
      <c r="E25" s="6" t="s">
        <v>189</v>
      </c>
      <c r="F25" s="279">
        <f t="shared" ref="F25:J25" si="9">+F26</f>
        <v>366427</v>
      </c>
      <c r="G25" s="239">
        <f t="shared" si="9"/>
        <v>0</v>
      </c>
      <c r="H25" s="278">
        <f t="shared" si="9"/>
        <v>0</v>
      </c>
      <c r="I25" s="240">
        <f t="shared" si="9"/>
        <v>366427</v>
      </c>
      <c r="J25" s="280">
        <f t="shared" si="9"/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>
      <c r="A26" s="234"/>
      <c r="B26" s="119"/>
      <c r="C26" s="120" t="s">
        <v>90</v>
      </c>
      <c r="D26" s="120"/>
      <c r="E26" s="2" t="s">
        <v>189</v>
      </c>
      <c r="F26" s="279">
        <f>SUM(G26:I26)</f>
        <v>366427</v>
      </c>
      <c r="G26" s="239"/>
      <c r="H26" s="278"/>
      <c r="I26" s="240">
        <v>366427</v>
      </c>
      <c r="J26" s="241">
        <v>1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15.75" customHeight="1">
      <c r="A27" s="216"/>
      <c r="B27" s="109" t="s">
        <v>101</v>
      </c>
      <c r="C27" s="110" t="s">
        <v>14</v>
      </c>
      <c r="D27" s="110" t="s">
        <v>15</v>
      </c>
      <c r="E27" s="6" t="s">
        <v>211</v>
      </c>
      <c r="F27" s="281">
        <f t="shared" ref="F27:J27" si="10">+F28</f>
        <v>-131000</v>
      </c>
      <c r="G27" s="282">
        <f t="shared" si="10"/>
        <v>-131000</v>
      </c>
      <c r="H27" s="283">
        <f t="shared" si="10"/>
        <v>0</v>
      </c>
      <c r="I27" s="284">
        <f t="shared" si="10"/>
        <v>0</v>
      </c>
      <c r="J27" s="251">
        <f t="shared" si="10"/>
        <v>0</v>
      </c>
      <c r="K27" s="1"/>
      <c r="L27" s="1"/>
      <c r="M27" s="1"/>
    </row>
    <row r="28" spans="1:22" ht="15.75" customHeight="1">
      <c r="A28" s="216"/>
      <c r="B28" s="119"/>
      <c r="C28" s="120" t="s">
        <v>37</v>
      </c>
      <c r="D28" s="120" t="s">
        <v>15</v>
      </c>
      <c r="E28" s="2" t="s">
        <v>63</v>
      </c>
      <c r="F28" s="282">
        <f t="shared" ref="F28:J28" si="11">+F29</f>
        <v>-131000</v>
      </c>
      <c r="G28" s="282">
        <f t="shared" si="11"/>
        <v>-131000</v>
      </c>
      <c r="H28" s="283">
        <f t="shared" si="11"/>
        <v>0</v>
      </c>
      <c r="I28" s="284">
        <f t="shared" si="11"/>
        <v>0</v>
      </c>
      <c r="J28" s="251">
        <f t="shared" si="11"/>
        <v>0</v>
      </c>
      <c r="K28" s="1"/>
      <c r="L28" s="1"/>
      <c r="M28" s="1"/>
    </row>
    <row r="29" spans="1:22" ht="15.75" customHeight="1">
      <c r="A29" s="216"/>
      <c r="B29" s="285"/>
      <c r="C29" s="252"/>
      <c r="D29" s="252" t="s">
        <v>209</v>
      </c>
      <c r="E29" s="286" t="s">
        <v>210</v>
      </c>
      <c r="F29" s="282">
        <f>SUM(G29:I29)</f>
        <v>-131000</v>
      </c>
      <c r="G29" s="245">
        <v>-131000</v>
      </c>
      <c r="H29" s="246"/>
      <c r="I29" s="247"/>
      <c r="J29" s="248"/>
      <c r="K29" s="1"/>
      <c r="L29" s="1"/>
      <c r="M29" s="1"/>
    </row>
    <row r="30" spans="1:22" ht="15.75" customHeight="1">
      <c r="A30" s="216"/>
      <c r="B30" s="109" t="s">
        <v>106</v>
      </c>
      <c r="C30" s="148" t="s">
        <v>14</v>
      </c>
      <c r="D30" s="148" t="s">
        <v>15</v>
      </c>
      <c r="E30" s="149" t="s">
        <v>107</v>
      </c>
      <c r="F30" s="279">
        <f t="shared" ref="F30:G30" si="12">+F31</f>
        <v>272863</v>
      </c>
      <c r="G30" s="245">
        <f t="shared" si="12"/>
        <v>0</v>
      </c>
      <c r="H30" s="246">
        <f>H31</f>
        <v>272863</v>
      </c>
      <c r="I30" s="247"/>
      <c r="J30" s="248"/>
      <c r="K30" s="1"/>
      <c r="L30" s="1"/>
      <c r="M30" s="1"/>
    </row>
    <row r="31" spans="1:22" ht="15.75" customHeight="1">
      <c r="A31" s="234"/>
      <c r="B31" s="119"/>
      <c r="C31" s="252" t="s">
        <v>76</v>
      </c>
      <c r="D31" s="252" t="s">
        <v>15</v>
      </c>
      <c r="E31" s="253" t="s">
        <v>194</v>
      </c>
      <c r="F31" s="279">
        <f>SUM(G30:I30)</f>
        <v>272863</v>
      </c>
      <c r="G31" s="245"/>
      <c r="H31" s="278">
        <v>272863</v>
      </c>
      <c r="I31" s="240"/>
      <c r="J31" s="241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5.75" customHeight="1">
      <c r="A32" s="216"/>
      <c r="B32" s="159" t="s">
        <v>114</v>
      </c>
      <c r="C32" s="287"/>
      <c r="D32" s="287"/>
      <c r="E32" s="288" t="s">
        <v>115</v>
      </c>
      <c r="F32" s="289">
        <v>0</v>
      </c>
      <c r="G32" s="290"/>
      <c r="H32" s="291"/>
      <c r="I32" s="292"/>
      <c r="J32" s="293"/>
      <c r="K32" s="1"/>
    </row>
    <row r="33" spans="1:10" ht="15.75" customHeight="1">
      <c r="A33" s="1"/>
      <c r="F33" s="1"/>
      <c r="G33" s="1"/>
      <c r="H33" s="1"/>
      <c r="I33" s="1"/>
      <c r="J33" s="1"/>
    </row>
    <row r="34" spans="1:10" ht="15.75" customHeight="1">
      <c r="F34" s="1"/>
      <c r="G34" s="1"/>
      <c r="H34" s="1"/>
      <c r="I34" s="1"/>
      <c r="J34" s="1"/>
    </row>
    <row r="35" spans="1:10" ht="15.75" customHeight="1">
      <c r="F35" s="1"/>
      <c r="G35" s="1"/>
      <c r="H35" s="1"/>
      <c r="I35" s="1"/>
      <c r="J35" s="1"/>
    </row>
    <row r="36" spans="1:10" ht="15.75" customHeight="1">
      <c r="F36" s="1"/>
      <c r="G36" s="1"/>
      <c r="H36" s="1"/>
      <c r="I36" s="1"/>
      <c r="J36" s="1"/>
    </row>
    <row r="37" spans="1:10" ht="15.75" customHeight="1">
      <c r="F37" s="1"/>
      <c r="G37" s="1"/>
      <c r="H37" s="1"/>
      <c r="I37" s="1"/>
      <c r="J37" s="1"/>
    </row>
    <row r="38" spans="1:10" ht="15.75" customHeight="1">
      <c r="F38" s="1"/>
      <c r="G38" s="1"/>
      <c r="H38" s="1"/>
      <c r="I38" s="1"/>
      <c r="J38" s="1"/>
    </row>
    <row r="39" spans="1:10" ht="15.75" customHeight="1">
      <c r="F39" s="1"/>
      <c r="G39" s="1"/>
      <c r="H39" s="1"/>
      <c r="I39" s="1"/>
      <c r="J39" s="1"/>
    </row>
    <row r="40" spans="1:10" ht="15.75" customHeight="1">
      <c r="F40" s="1"/>
      <c r="G40" s="1"/>
      <c r="H40" s="1"/>
      <c r="I40" s="1"/>
      <c r="J40" s="1"/>
    </row>
    <row r="41" spans="1:10" ht="15.75" customHeight="1">
      <c r="F41" s="1"/>
      <c r="G41" s="1"/>
      <c r="H41" s="1"/>
      <c r="I41" s="1"/>
      <c r="J41" s="1"/>
    </row>
    <row r="42" spans="1:10" ht="15.75" customHeight="1">
      <c r="F42" s="1"/>
      <c r="G42" s="1"/>
      <c r="H42" s="1"/>
      <c r="I42" s="1"/>
      <c r="J42" s="1"/>
    </row>
    <row r="43" spans="1:10" ht="15.75" customHeight="1">
      <c r="F43" s="1"/>
      <c r="G43" s="1"/>
      <c r="H43" s="1"/>
      <c r="I43" s="1"/>
      <c r="J43" s="1"/>
    </row>
    <row r="44" spans="1:10" ht="15.75" customHeight="1">
      <c r="F44" s="1"/>
      <c r="G44" s="1"/>
      <c r="H44" s="1"/>
      <c r="I44" s="1"/>
      <c r="J44" s="1"/>
    </row>
    <row r="45" spans="1:10" ht="15.75" customHeight="1">
      <c r="F45" s="1"/>
      <c r="G45" s="1"/>
      <c r="H45" s="1"/>
      <c r="I45" s="1"/>
      <c r="J45" s="1"/>
    </row>
    <row r="46" spans="1:10" ht="15.75" customHeight="1">
      <c r="F46" s="1"/>
      <c r="G46" s="1"/>
      <c r="H46" s="1"/>
      <c r="I46" s="1"/>
      <c r="J46" s="1"/>
    </row>
    <row r="47" spans="1:10" ht="15.75" customHeight="1">
      <c r="F47" s="1"/>
      <c r="G47" s="1"/>
      <c r="H47" s="1"/>
      <c r="I47" s="1"/>
      <c r="J47" s="1"/>
    </row>
    <row r="48" spans="1:10" ht="15.75" customHeight="1">
      <c r="F48" s="1"/>
      <c r="G48" s="1"/>
      <c r="H48" s="1"/>
      <c r="I48" s="1"/>
      <c r="J48" s="1"/>
    </row>
    <row r="49" spans="6:10" ht="15.75" customHeight="1">
      <c r="F49" s="1"/>
      <c r="G49" s="1"/>
      <c r="H49" s="1"/>
      <c r="I49" s="1"/>
      <c r="J49" s="1"/>
    </row>
    <row r="50" spans="6:10" ht="15.75" customHeight="1">
      <c r="F50" s="1"/>
      <c r="G50" s="1"/>
      <c r="H50" s="1"/>
      <c r="I50" s="1"/>
      <c r="J50" s="1"/>
    </row>
    <row r="51" spans="6:10" ht="15.75" customHeight="1">
      <c r="F51" s="1"/>
      <c r="G51" s="1"/>
      <c r="H51" s="1"/>
      <c r="I51" s="1"/>
      <c r="J51" s="1"/>
    </row>
    <row r="52" spans="6:10" ht="15.75" customHeight="1">
      <c r="F52" s="1"/>
      <c r="G52" s="1"/>
      <c r="H52" s="1"/>
      <c r="I52" s="1"/>
      <c r="J52" s="1"/>
    </row>
    <row r="53" spans="6:10" ht="15.75" customHeight="1">
      <c r="F53" s="1"/>
      <c r="G53" s="1"/>
      <c r="H53" s="1"/>
      <c r="I53" s="1"/>
      <c r="J53" s="1"/>
    </row>
    <row r="54" spans="6:10" ht="15.75" customHeight="1">
      <c r="F54" s="1"/>
      <c r="G54" s="1"/>
      <c r="H54" s="1"/>
      <c r="I54" s="1"/>
      <c r="J54" s="1"/>
    </row>
    <row r="55" spans="6:10" ht="15.75" customHeight="1">
      <c r="F55" s="1"/>
      <c r="G55" s="1"/>
      <c r="H55" s="1"/>
      <c r="I55" s="1"/>
      <c r="J55" s="1"/>
    </row>
    <row r="56" spans="6:10" ht="15.75" customHeight="1">
      <c r="F56" s="1"/>
      <c r="G56" s="1"/>
      <c r="H56" s="1"/>
      <c r="I56" s="1"/>
      <c r="J56" s="1"/>
    </row>
    <row r="57" spans="6:10" ht="15.75" customHeight="1">
      <c r="F57" s="1"/>
      <c r="G57" s="1"/>
      <c r="H57" s="1"/>
      <c r="I57" s="1"/>
      <c r="J57" s="1"/>
    </row>
    <row r="58" spans="6:10" ht="15.75" customHeight="1">
      <c r="F58" s="1"/>
      <c r="G58" s="1"/>
      <c r="H58" s="1"/>
      <c r="I58" s="1"/>
      <c r="J58" s="1"/>
    </row>
    <row r="59" spans="6:10" ht="15.75" customHeight="1">
      <c r="F59" s="1"/>
      <c r="G59" s="1"/>
      <c r="H59" s="1"/>
      <c r="I59" s="1"/>
      <c r="J59" s="1"/>
    </row>
    <row r="60" spans="6:10" ht="15.75" customHeight="1">
      <c r="F60" s="1"/>
      <c r="G60" s="1"/>
      <c r="H60" s="1"/>
      <c r="I60" s="1"/>
      <c r="J60" s="1"/>
    </row>
    <row r="61" spans="6:10" ht="15.75" customHeight="1">
      <c r="F61" s="1"/>
      <c r="G61" s="1"/>
      <c r="H61" s="1"/>
      <c r="I61" s="1"/>
      <c r="J61" s="1"/>
    </row>
    <row r="62" spans="6:10" ht="15.75" customHeight="1">
      <c r="F62" s="1"/>
      <c r="G62" s="1"/>
      <c r="H62" s="1"/>
      <c r="I62" s="1"/>
      <c r="J62" s="1"/>
    </row>
    <row r="63" spans="6:10" ht="15.75" customHeight="1">
      <c r="F63" s="1"/>
      <c r="G63" s="1"/>
      <c r="H63" s="1"/>
      <c r="I63" s="1"/>
      <c r="J63" s="1"/>
    </row>
    <row r="64" spans="6:10" ht="15.75" customHeight="1">
      <c r="F64" s="1"/>
      <c r="G64" s="1"/>
      <c r="H64" s="1"/>
      <c r="I64" s="1"/>
      <c r="J64" s="1"/>
    </row>
    <row r="65" spans="6:10" ht="15.75" customHeight="1">
      <c r="F65" s="1"/>
      <c r="G65" s="1"/>
      <c r="H65" s="1"/>
      <c r="I65" s="1"/>
      <c r="J65" s="1"/>
    </row>
    <row r="66" spans="6:10" ht="15.75" customHeight="1">
      <c r="F66" s="1"/>
      <c r="G66" s="1"/>
      <c r="H66" s="1"/>
      <c r="I66" s="1"/>
      <c r="J66" s="1"/>
    </row>
    <row r="67" spans="6:10" ht="15.75" customHeight="1">
      <c r="F67" s="1"/>
      <c r="G67" s="1"/>
      <c r="H67" s="1"/>
      <c r="I67" s="1"/>
      <c r="J67" s="1"/>
    </row>
    <row r="68" spans="6:10" ht="15.75" customHeight="1">
      <c r="F68" s="1"/>
      <c r="G68" s="1"/>
      <c r="H68" s="1"/>
      <c r="I68" s="1"/>
      <c r="J68" s="1"/>
    </row>
    <row r="69" spans="6:10" ht="15.75" customHeight="1">
      <c r="F69" s="1"/>
      <c r="G69" s="1"/>
      <c r="H69" s="1"/>
      <c r="I69" s="1"/>
      <c r="J69" s="1"/>
    </row>
    <row r="70" spans="6:10" ht="15.75" customHeight="1">
      <c r="F70" s="1"/>
      <c r="G70" s="1"/>
      <c r="H70" s="1"/>
      <c r="I70" s="1"/>
      <c r="J70" s="1"/>
    </row>
    <row r="71" spans="6:10" ht="15.75" customHeight="1">
      <c r="F71" s="1"/>
      <c r="G71" s="1"/>
      <c r="H71" s="1"/>
      <c r="I71" s="1"/>
      <c r="J71" s="1"/>
    </row>
    <row r="72" spans="6:10" ht="15.75" customHeight="1">
      <c r="F72" s="1"/>
      <c r="G72" s="1"/>
      <c r="H72" s="1"/>
      <c r="I72" s="1"/>
      <c r="J72" s="1"/>
    </row>
    <row r="73" spans="6:10" ht="15.75" customHeight="1">
      <c r="F73" s="1"/>
      <c r="G73" s="1"/>
      <c r="H73" s="1"/>
      <c r="I73" s="1"/>
      <c r="J73" s="1"/>
    </row>
    <row r="74" spans="6:10" ht="15.75" customHeight="1">
      <c r="F74" s="1"/>
      <c r="G74" s="1"/>
      <c r="H74" s="1"/>
      <c r="I74" s="1"/>
      <c r="J74" s="1"/>
    </row>
    <row r="75" spans="6:10" ht="15.75" customHeight="1">
      <c r="F75" s="1"/>
      <c r="G75" s="1"/>
      <c r="H75" s="1"/>
      <c r="I75" s="1"/>
      <c r="J75" s="1"/>
    </row>
    <row r="76" spans="6:10" ht="15.75" customHeight="1">
      <c r="F76" s="1"/>
      <c r="G76" s="1"/>
      <c r="H76" s="1"/>
      <c r="I76" s="1"/>
      <c r="J76" s="1"/>
    </row>
    <row r="77" spans="6:10" ht="15.75" customHeight="1">
      <c r="F77" s="1"/>
      <c r="G77" s="1"/>
      <c r="H77" s="1"/>
      <c r="I77" s="1"/>
      <c r="J77" s="1"/>
    </row>
    <row r="78" spans="6:10" ht="15.75" customHeight="1">
      <c r="F78" s="1"/>
      <c r="G78" s="1"/>
      <c r="H78" s="1"/>
      <c r="I78" s="1"/>
      <c r="J78" s="1"/>
    </row>
    <row r="79" spans="6:10" ht="15.75" customHeight="1">
      <c r="F79" s="1"/>
      <c r="G79" s="1"/>
      <c r="H79" s="1"/>
      <c r="I79" s="1"/>
      <c r="J79" s="1"/>
    </row>
    <row r="80" spans="6:10" ht="15.75" customHeight="1">
      <c r="F80" s="1"/>
      <c r="G80" s="1"/>
      <c r="H80" s="1"/>
      <c r="I80" s="1"/>
      <c r="J80" s="1"/>
    </row>
    <row r="81" spans="6:10" ht="15.75" customHeight="1">
      <c r="F81" s="1"/>
      <c r="G81" s="1"/>
      <c r="H81" s="1"/>
      <c r="I81" s="1"/>
      <c r="J81" s="1"/>
    </row>
    <row r="82" spans="6:10" ht="15.75" customHeight="1">
      <c r="F82" s="1"/>
      <c r="G82" s="1"/>
      <c r="H82" s="1"/>
      <c r="I82" s="1"/>
      <c r="J82" s="1"/>
    </row>
    <row r="83" spans="6:10" ht="15.75" customHeight="1">
      <c r="F83" s="1"/>
      <c r="G83" s="1"/>
      <c r="H83" s="1"/>
      <c r="I83" s="1"/>
      <c r="J83" s="1"/>
    </row>
    <row r="84" spans="6:10" ht="15.75" customHeight="1">
      <c r="F84" s="1"/>
      <c r="G84" s="1"/>
      <c r="H84" s="1"/>
      <c r="I84" s="1"/>
      <c r="J84" s="1"/>
    </row>
    <row r="85" spans="6:10" ht="15.75" customHeight="1">
      <c r="F85" s="1"/>
      <c r="G85" s="1"/>
      <c r="H85" s="1"/>
      <c r="I85" s="1"/>
      <c r="J85" s="1"/>
    </row>
    <row r="86" spans="6:10" ht="15.75" customHeight="1">
      <c r="F86" s="1"/>
      <c r="G86" s="1"/>
      <c r="H86" s="1"/>
      <c r="I86" s="1"/>
      <c r="J86" s="1"/>
    </row>
    <row r="87" spans="6:10" ht="15.75" customHeight="1">
      <c r="F87" s="1"/>
      <c r="G87" s="1"/>
      <c r="H87" s="1"/>
      <c r="I87" s="1"/>
      <c r="J87" s="1"/>
    </row>
    <row r="88" spans="6:10" ht="15.75" customHeight="1">
      <c r="F88" s="1"/>
      <c r="G88" s="1"/>
      <c r="H88" s="1"/>
      <c r="I88" s="1"/>
      <c r="J88" s="1"/>
    </row>
    <row r="89" spans="6:10" ht="15.75" customHeight="1">
      <c r="F89" s="1"/>
      <c r="G89" s="1"/>
      <c r="H89" s="1"/>
      <c r="I89" s="1"/>
      <c r="J89" s="1"/>
    </row>
    <row r="90" spans="6:10" ht="15.75" customHeight="1">
      <c r="F90" s="1"/>
      <c r="G90" s="1"/>
      <c r="H90" s="1"/>
      <c r="I90" s="1"/>
      <c r="J90" s="1"/>
    </row>
    <row r="91" spans="6:10" ht="15.75" customHeight="1">
      <c r="F91" s="1"/>
      <c r="I91" s="1"/>
      <c r="J91" s="1"/>
    </row>
    <row r="92" spans="6:10" ht="15.75" customHeight="1">
      <c r="F92" s="1"/>
      <c r="I92" s="1"/>
      <c r="J92" s="1"/>
    </row>
    <row r="93" spans="6:10" ht="15.75" customHeight="1">
      <c r="F93" s="1"/>
      <c r="I93" s="1"/>
      <c r="J93" s="1"/>
    </row>
    <row r="94" spans="6:10" ht="15.75" customHeight="1">
      <c r="F94" s="1"/>
      <c r="I94" s="1"/>
      <c r="J94" s="1"/>
    </row>
    <row r="95" spans="6:10" ht="15.75" customHeight="1">
      <c r="F95" s="1"/>
      <c r="I95" s="1"/>
      <c r="J95" s="1"/>
    </row>
    <row r="96" spans="6:10" ht="15.75" customHeight="1">
      <c r="F96" s="1"/>
      <c r="I96" s="1"/>
      <c r="J96" s="1"/>
    </row>
    <row r="97" spans="6:10" ht="15.75" customHeight="1">
      <c r="F97" s="1"/>
      <c r="I97" s="1"/>
      <c r="J97" s="1"/>
    </row>
    <row r="98" spans="6:10" ht="15.75" customHeight="1">
      <c r="F98" s="1"/>
      <c r="I98" s="1"/>
      <c r="J98" s="1"/>
    </row>
    <row r="99" spans="6:10" ht="15.75" customHeight="1">
      <c r="F99" s="1"/>
      <c r="I99" s="1"/>
      <c r="J99" s="1"/>
    </row>
    <row r="100" spans="6:10" ht="15.75" customHeight="1">
      <c r="F100" s="1"/>
      <c r="I100" s="1"/>
      <c r="J100" s="1"/>
    </row>
    <row r="101" spans="6:10" ht="15.75" customHeight="1">
      <c r="F101" s="1"/>
      <c r="I101" s="1"/>
      <c r="J101" s="1"/>
    </row>
    <row r="102" spans="6:10" ht="15.75" customHeight="1">
      <c r="F102" s="1"/>
      <c r="I102" s="1"/>
      <c r="J102" s="1"/>
    </row>
    <row r="103" spans="6:10" ht="15.75" customHeight="1">
      <c r="F103" s="1"/>
      <c r="I103" s="1"/>
      <c r="J103" s="1"/>
    </row>
    <row r="104" spans="6:10" ht="15.75" customHeight="1">
      <c r="F104" s="1"/>
      <c r="I104" s="1"/>
      <c r="J104" s="1"/>
    </row>
    <row r="105" spans="6:10" ht="15.75" customHeight="1">
      <c r="F105" s="1"/>
      <c r="I105" s="1"/>
      <c r="J105" s="1"/>
    </row>
    <row r="106" spans="6:10" ht="15.75" customHeight="1">
      <c r="F106" s="1"/>
      <c r="I106" s="1"/>
      <c r="J106" s="1"/>
    </row>
    <row r="107" spans="6:10" ht="15.75" customHeight="1">
      <c r="F107" s="1"/>
      <c r="I107" s="1"/>
      <c r="J107" s="1"/>
    </row>
    <row r="108" spans="6:10" ht="15.75" customHeight="1">
      <c r="F108" s="1"/>
      <c r="I108" s="1"/>
      <c r="J108" s="1"/>
    </row>
    <row r="109" spans="6:10" ht="15.75" customHeight="1">
      <c r="F109" s="1"/>
      <c r="I109" s="1"/>
      <c r="J109" s="1"/>
    </row>
    <row r="110" spans="6:10" ht="15.75" customHeight="1">
      <c r="F110" s="1"/>
      <c r="I110" s="1"/>
      <c r="J110" s="1"/>
    </row>
    <row r="111" spans="6:10" ht="15.75" customHeight="1">
      <c r="F111" s="1"/>
      <c r="I111" s="1"/>
      <c r="J111" s="1"/>
    </row>
    <row r="112" spans="6:10" ht="15.75" customHeight="1">
      <c r="F112" s="1"/>
      <c r="I112" s="1"/>
      <c r="J112" s="1"/>
    </row>
    <row r="113" spans="6:10" ht="15.75" customHeight="1">
      <c r="F113" s="1"/>
      <c r="I113" s="1"/>
      <c r="J113" s="1"/>
    </row>
    <row r="114" spans="6:10" ht="15.75" customHeight="1">
      <c r="F114" s="1"/>
      <c r="I114" s="1"/>
      <c r="J114" s="1"/>
    </row>
    <row r="115" spans="6:10" ht="15.75" customHeight="1">
      <c r="F115" s="1"/>
      <c r="I115" s="1"/>
      <c r="J115" s="1"/>
    </row>
    <row r="116" spans="6:10" ht="15.75" customHeight="1">
      <c r="F116" s="1"/>
      <c r="I116" s="1"/>
      <c r="J116" s="1"/>
    </row>
    <row r="117" spans="6:10" ht="15.75" customHeight="1">
      <c r="F117" s="1"/>
      <c r="I117" s="1"/>
      <c r="J117" s="1"/>
    </row>
    <row r="118" spans="6:10" ht="15.75" customHeight="1">
      <c r="F118" s="1"/>
      <c r="I118" s="1"/>
      <c r="J118" s="1"/>
    </row>
    <row r="119" spans="6:10" ht="15.75" customHeight="1">
      <c r="F119" s="1"/>
      <c r="I119" s="1"/>
      <c r="J119" s="1"/>
    </row>
    <row r="120" spans="6:10" ht="15.75" customHeight="1">
      <c r="F120" s="1"/>
      <c r="I120" s="1"/>
      <c r="J120" s="1"/>
    </row>
    <row r="121" spans="6:10" ht="15.75" customHeight="1">
      <c r="F121" s="1"/>
      <c r="I121" s="1"/>
      <c r="J121" s="1"/>
    </row>
    <row r="122" spans="6:10" ht="15.75" customHeight="1">
      <c r="F122" s="1"/>
      <c r="I122" s="1"/>
      <c r="J122" s="1"/>
    </row>
    <row r="123" spans="6:10" ht="15.75" customHeight="1">
      <c r="F123" s="1"/>
      <c r="I123" s="1"/>
      <c r="J123" s="1"/>
    </row>
    <row r="124" spans="6:10" ht="15.75" customHeight="1">
      <c r="F124" s="1"/>
      <c r="I124" s="1"/>
      <c r="J124" s="1"/>
    </row>
    <row r="125" spans="6:10" ht="15.75" customHeight="1">
      <c r="F125" s="1"/>
      <c r="I125" s="1"/>
      <c r="J125" s="1"/>
    </row>
    <row r="126" spans="6:10" ht="15.75" customHeight="1">
      <c r="F126" s="1"/>
      <c r="I126" s="1"/>
      <c r="J126" s="1"/>
    </row>
    <row r="127" spans="6:10" ht="15.75" customHeight="1">
      <c r="F127" s="1"/>
      <c r="I127" s="1"/>
      <c r="J127" s="1"/>
    </row>
    <row r="128" spans="6:10" ht="15.75" customHeight="1">
      <c r="F128" s="1"/>
      <c r="I128" s="1"/>
      <c r="J128" s="1"/>
    </row>
    <row r="129" spans="6:10" ht="15.75" customHeight="1">
      <c r="F129" s="1"/>
      <c r="I129" s="1"/>
      <c r="J129" s="1"/>
    </row>
    <row r="130" spans="6:10" ht="15.75" customHeight="1">
      <c r="F130" s="1"/>
      <c r="I130" s="1"/>
      <c r="J130" s="1"/>
    </row>
    <row r="131" spans="6:10" ht="15.75" customHeight="1">
      <c r="F131" s="1"/>
      <c r="I131" s="1"/>
      <c r="J131" s="1"/>
    </row>
    <row r="132" spans="6:10" ht="15.75" customHeight="1">
      <c r="F132" s="1"/>
      <c r="I132" s="1"/>
      <c r="J132" s="1"/>
    </row>
    <row r="133" spans="6:10" ht="15.75" customHeight="1">
      <c r="F133" s="1"/>
      <c r="I133" s="1"/>
      <c r="J133" s="1"/>
    </row>
    <row r="134" spans="6:10" ht="15.75" customHeight="1">
      <c r="F134" s="1"/>
      <c r="I134" s="1"/>
      <c r="J134" s="1"/>
    </row>
    <row r="135" spans="6:10" ht="15.75" customHeight="1">
      <c r="F135" s="1"/>
      <c r="I135" s="1"/>
      <c r="J135" s="1"/>
    </row>
    <row r="136" spans="6:10" ht="15.75" customHeight="1">
      <c r="F136" s="1"/>
      <c r="I136" s="1"/>
      <c r="J136" s="1"/>
    </row>
    <row r="137" spans="6:10" ht="15.75" customHeight="1">
      <c r="F137" s="1"/>
      <c r="I137" s="1"/>
      <c r="J137" s="1"/>
    </row>
    <row r="138" spans="6:10" ht="15.75" customHeight="1">
      <c r="F138" s="1"/>
      <c r="I138" s="1"/>
      <c r="J138" s="1"/>
    </row>
    <row r="139" spans="6:10" ht="15.75" customHeight="1">
      <c r="F139" s="1"/>
      <c r="I139" s="1"/>
      <c r="J139" s="1"/>
    </row>
    <row r="140" spans="6:10" ht="15.75" customHeight="1">
      <c r="F140" s="1"/>
      <c r="I140" s="1"/>
      <c r="J140" s="1"/>
    </row>
    <row r="141" spans="6:10" ht="15.75" customHeight="1">
      <c r="F141" s="1"/>
      <c r="I141" s="1"/>
      <c r="J141" s="1"/>
    </row>
    <row r="142" spans="6:10" ht="15.75" customHeight="1">
      <c r="F142" s="1"/>
      <c r="I142" s="1"/>
      <c r="J142" s="1"/>
    </row>
    <row r="143" spans="6:10" ht="15.75" customHeight="1">
      <c r="F143" s="1"/>
      <c r="I143" s="1"/>
      <c r="J143" s="1"/>
    </row>
    <row r="144" spans="6:10" ht="15.75" customHeight="1">
      <c r="F144" s="1"/>
      <c r="I144" s="1"/>
      <c r="J144" s="1"/>
    </row>
    <row r="145" spans="6:10" ht="15.75" customHeight="1">
      <c r="F145" s="1"/>
      <c r="I145" s="1"/>
      <c r="J145" s="1"/>
    </row>
    <row r="146" spans="6:10" ht="15.75" customHeight="1">
      <c r="F146" s="1"/>
      <c r="I146" s="1"/>
      <c r="J146" s="1"/>
    </row>
    <row r="147" spans="6:10" ht="15.75" customHeight="1">
      <c r="F147" s="1"/>
      <c r="I147" s="1"/>
      <c r="J147" s="1"/>
    </row>
    <row r="148" spans="6:10" ht="15.75" customHeight="1">
      <c r="F148" s="1"/>
      <c r="I148" s="1"/>
      <c r="J148" s="1"/>
    </row>
    <row r="149" spans="6:10" ht="15.75" customHeight="1">
      <c r="F149" s="1"/>
      <c r="I149" s="1"/>
      <c r="J149" s="1"/>
    </row>
    <row r="150" spans="6:10" ht="15.75" customHeight="1">
      <c r="F150" s="1"/>
      <c r="I150" s="1"/>
      <c r="J150" s="1"/>
    </row>
    <row r="151" spans="6:10" ht="15.75" customHeight="1">
      <c r="F151" s="1"/>
      <c r="I151" s="1"/>
      <c r="J151" s="1"/>
    </row>
    <row r="152" spans="6:10" ht="15.75" customHeight="1">
      <c r="F152" s="1"/>
      <c r="I152" s="1"/>
      <c r="J152" s="1"/>
    </row>
    <row r="153" spans="6:10" ht="15.75" customHeight="1">
      <c r="F153" s="1"/>
      <c r="I153" s="1"/>
      <c r="J153" s="1"/>
    </row>
    <row r="154" spans="6:10" ht="15.75" customHeight="1">
      <c r="F154" s="1"/>
      <c r="I154" s="1"/>
      <c r="J154" s="1"/>
    </row>
    <row r="155" spans="6:10" ht="15.75" customHeight="1">
      <c r="F155" s="1"/>
      <c r="I155" s="1"/>
      <c r="J155" s="1"/>
    </row>
    <row r="156" spans="6:10" ht="15.75" customHeight="1">
      <c r="F156" s="1"/>
      <c r="I156" s="1"/>
      <c r="J156" s="1"/>
    </row>
    <row r="157" spans="6:10" ht="15.75" customHeight="1">
      <c r="F157" s="1"/>
      <c r="I157" s="1"/>
      <c r="J157" s="1"/>
    </row>
    <row r="158" spans="6:10" ht="15.75" customHeight="1">
      <c r="F158" s="1"/>
      <c r="I158" s="1"/>
      <c r="J158" s="1"/>
    </row>
    <row r="159" spans="6:10" ht="15.75" customHeight="1">
      <c r="F159" s="1"/>
      <c r="I159" s="1"/>
      <c r="J159" s="1"/>
    </row>
    <row r="160" spans="6:10" ht="15.75" customHeight="1">
      <c r="F160" s="1"/>
      <c r="I160" s="1"/>
      <c r="J160" s="1"/>
    </row>
    <row r="161" spans="6:10" ht="15.75" customHeight="1">
      <c r="F161" s="1"/>
      <c r="I161" s="1"/>
      <c r="J161" s="1"/>
    </row>
    <row r="162" spans="6:10" ht="15.75" customHeight="1">
      <c r="F162" s="1"/>
      <c r="I162" s="1"/>
      <c r="J162" s="1"/>
    </row>
    <row r="163" spans="6:10" ht="15.75" customHeight="1">
      <c r="F163" s="1"/>
      <c r="I163" s="1"/>
      <c r="J163" s="1"/>
    </row>
    <row r="164" spans="6:10" ht="15.75" customHeight="1">
      <c r="F164" s="1"/>
      <c r="I164" s="1"/>
      <c r="J164" s="1"/>
    </row>
    <row r="165" spans="6:10" ht="15.75" customHeight="1">
      <c r="F165" s="1"/>
      <c r="I165" s="1"/>
      <c r="J165" s="1"/>
    </row>
    <row r="166" spans="6:10" ht="15.75" customHeight="1">
      <c r="F166" s="1"/>
      <c r="I166" s="1"/>
      <c r="J166" s="1"/>
    </row>
    <row r="167" spans="6:10" ht="15.75" customHeight="1">
      <c r="F167" s="1"/>
      <c r="I167" s="1"/>
      <c r="J167" s="1"/>
    </row>
    <row r="168" spans="6:10" ht="15.75" customHeight="1">
      <c r="F168" s="1"/>
      <c r="I168" s="1"/>
      <c r="J168" s="1"/>
    </row>
    <row r="169" spans="6:10" ht="15.75" customHeight="1">
      <c r="F169" s="1"/>
      <c r="I169" s="1"/>
      <c r="J169" s="1"/>
    </row>
    <row r="170" spans="6:10" ht="15.75" customHeight="1">
      <c r="F170" s="1"/>
      <c r="I170" s="1"/>
      <c r="J170" s="1"/>
    </row>
    <row r="171" spans="6:10" ht="15.75" customHeight="1">
      <c r="F171" s="1"/>
      <c r="I171" s="1"/>
      <c r="J171" s="1"/>
    </row>
    <row r="172" spans="6:10" ht="15.75" customHeight="1">
      <c r="F172" s="1"/>
      <c r="I172" s="1"/>
      <c r="J172" s="1"/>
    </row>
    <row r="173" spans="6:10" ht="15.75" customHeight="1">
      <c r="F173" s="1"/>
      <c r="I173" s="1"/>
      <c r="J173" s="1"/>
    </row>
    <row r="174" spans="6:10" ht="15.75" customHeight="1">
      <c r="F174" s="1"/>
      <c r="I174" s="1"/>
      <c r="J174" s="1"/>
    </row>
    <row r="175" spans="6:10" ht="15.75" customHeight="1">
      <c r="F175" s="1"/>
      <c r="I175" s="1"/>
      <c r="J175" s="1"/>
    </row>
    <row r="176" spans="6:10" ht="15.75" customHeight="1">
      <c r="F176" s="1"/>
      <c r="I176" s="1"/>
      <c r="J176" s="1"/>
    </row>
    <row r="177" spans="6:10" ht="15.75" customHeight="1">
      <c r="F177" s="1"/>
      <c r="I177" s="1"/>
      <c r="J177" s="1"/>
    </row>
    <row r="178" spans="6:10" ht="15.75" customHeight="1">
      <c r="F178" s="1"/>
      <c r="I178" s="1"/>
      <c r="J178" s="1"/>
    </row>
    <row r="179" spans="6:10" ht="15.75" customHeight="1">
      <c r="F179" s="1"/>
      <c r="I179" s="1"/>
      <c r="J179" s="1"/>
    </row>
    <row r="180" spans="6:10" ht="15.75" customHeight="1">
      <c r="F180" s="1"/>
      <c r="I180" s="1"/>
      <c r="J180" s="1"/>
    </row>
    <row r="181" spans="6:10" ht="15.75" customHeight="1">
      <c r="F181" s="1"/>
      <c r="I181" s="1"/>
      <c r="J181" s="1"/>
    </row>
    <row r="182" spans="6:10" ht="15.75" customHeight="1">
      <c r="F182" s="1"/>
      <c r="I182" s="1"/>
      <c r="J182" s="1"/>
    </row>
    <row r="183" spans="6:10" ht="15.75" customHeight="1">
      <c r="F183" s="1"/>
      <c r="I183" s="1"/>
      <c r="J183" s="1"/>
    </row>
    <row r="184" spans="6:10" ht="15.75" customHeight="1">
      <c r="F184" s="1"/>
      <c r="I184" s="1"/>
      <c r="J184" s="1"/>
    </row>
    <row r="185" spans="6:10" ht="15.75" customHeight="1">
      <c r="F185" s="1"/>
      <c r="I185" s="1"/>
      <c r="J185" s="1"/>
    </row>
    <row r="186" spans="6:10" ht="15.75" customHeight="1">
      <c r="F186" s="1"/>
      <c r="I186" s="1"/>
      <c r="J186" s="1"/>
    </row>
    <row r="187" spans="6:10" ht="15.75" customHeight="1">
      <c r="F187" s="1"/>
      <c r="I187" s="1"/>
      <c r="J187" s="1"/>
    </row>
    <row r="188" spans="6:10" ht="15.75" customHeight="1">
      <c r="F188" s="1"/>
      <c r="I188" s="1"/>
      <c r="J188" s="1"/>
    </row>
    <row r="189" spans="6:10" ht="15.75" customHeight="1">
      <c r="F189" s="1"/>
      <c r="I189" s="1"/>
      <c r="J189" s="1"/>
    </row>
    <row r="190" spans="6:10" ht="15.75" customHeight="1">
      <c r="F190" s="1"/>
      <c r="I190" s="1"/>
      <c r="J190" s="1"/>
    </row>
    <row r="191" spans="6:10" ht="15.75" customHeight="1">
      <c r="F191" s="1"/>
      <c r="I191" s="1"/>
      <c r="J191" s="1"/>
    </row>
    <row r="192" spans="6:10" ht="15.75" customHeight="1">
      <c r="F192" s="1"/>
      <c r="I192" s="1"/>
      <c r="J192" s="1"/>
    </row>
    <row r="193" spans="6:10" ht="15.75" customHeight="1">
      <c r="F193" s="1"/>
      <c r="I193" s="1"/>
      <c r="J193" s="1"/>
    </row>
    <row r="194" spans="6:10" ht="15.75" customHeight="1">
      <c r="F194" s="1"/>
      <c r="I194" s="1"/>
      <c r="J194" s="1"/>
    </row>
    <row r="195" spans="6:10" ht="15.75" customHeight="1">
      <c r="F195" s="1"/>
      <c r="I195" s="1"/>
      <c r="J195" s="1"/>
    </row>
    <row r="196" spans="6:10" ht="15.75" customHeight="1">
      <c r="F196" s="1"/>
      <c r="I196" s="1"/>
      <c r="J196" s="1"/>
    </row>
    <row r="197" spans="6:10" ht="15.75" customHeight="1">
      <c r="F197" s="1"/>
      <c r="I197" s="1"/>
      <c r="J197" s="1"/>
    </row>
    <row r="198" spans="6:10" ht="15.75" customHeight="1">
      <c r="F198" s="1"/>
      <c r="I198" s="1"/>
      <c r="J198" s="1"/>
    </row>
    <row r="199" spans="6:10" ht="15.75" customHeight="1">
      <c r="F199" s="1"/>
      <c r="I199" s="1"/>
      <c r="J199" s="1"/>
    </row>
    <row r="200" spans="6:10" ht="15.75" customHeight="1">
      <c r="F200" s="1"/>
      <c r="I200" s="1"/>
      <c r="J200" s="1"/>
    </row>
    <row r="201" spans="6:10" ht="15.75" customHeight="1">
      <c r="F201" s="1"/>
      <c r="I201" s="1"/>
      <c r="J201" s="1"/>
    </row>
    <row r="202" spans="6:10" ht="15.75" customHeight="1">
      <c r="F202" s="1"/>
      <c r="I202" s="1"/>
      <c r="J202" s="1"/>
    </row>
    <row r="203" spans="6:10" ht="15.75" customHeight="1">
      <c r="F203" s="1"/>
      <c r="I203" s="1"/>
      <c r="J203" s="1"/>
    </row>
    <row r="204" spans="6:10" ht="15.75" customHeight="1">
      <c r="F204" s="1"/>
      <c r="I204" s="1"/>
      <c r="J204" s="1"/>
    </row>
    <row r="205" spans="6:10" ht="15.75" customHeight="1">
      <c r="F205" s="1"/>
      <c r="I205" s="1"/>
      <c r="J205" s="1"/>
    </row>
    <row r="206" spans="6:10" ht="15.75" customHeight="1">
      <c r="F206" s="1"/>
      <c r="I206" s="1"/>
      <c r="J206" s="1"/>
    </row>
    <row r="207" spans="6:10" ht="15.75" customHeight="1">
      <c r="F207" s="1"/>
      <c r="I207" s="1"/>
      <c r="J207" s="1"/>
    </row>
    <row r="208" spans="6:10" ht="15.75" customHeight="1">
      <c r="F208" s="1"/>
      <c r="I208" s="1"/>
      <c r="J208" s="1"/>
    </row>
    <row r="209" spans="6:10" ht="15.75" customHeight="1">
      <c r="F209" s="1"/>
      <c r="I209" s="1"/>
      <c r="J209" s="1"/>
    </row>
    <row r="210" spans="6:10" ht="15.75" customHeight="1">
      <c r="F210" s="1"/>
      <c r="I210" s="1"/>
      <c r="J210" s="1"/>
    </row>
    <row r="211" spans="6:10" ht="15.75" customHeight="1">
      <c r="F211" s="1"/>
      <c r="I211" s="1"/>
      <c r="J211" s="1"/>
    </row>
    <row r="212" spans="6:10" ht="15.75" customHeight="1">
      <c r="F212" s="1"/>
      <c r="I212" s="1"/>
      <c r="J212" s="1"/>
    </row>
    <row r="213" spans="6:10" ht="15.75" customHeight="1">
      <c r="F213" s="1"/>
      <c r="I213" s="1"/>
      <c r="J213" s="1"/>
    </row>
    <row r="214" spans="6:10" ht="15.75" customHeight="1">
      <c r="F214" s="1"/>
      <c r="I214" s="1"/>
      <c r="J214" s="1"/>
    </row>
    <row r="215" spans="6:10" ht="15.75" customHeight="1">
      <c r="F215" s="1"/>
      <c r="I215" s="1"/>
      <c r="J215" s="1"/>
    </row>
    <row r="216" spans="6:10" ht="15.75" customHeight="1">
      <c r="F216" s="1"/>
      <c r="I216" s="1"/>
      <c r="J216" s="1"/>
    </row>
    <row r="217" spans="6:10" ht="15.75" customHeight="1">
      <c r="F217" s="1"/>
      <c r="I217" s="1"/>
      <c r="J217" s="1"/>
    </row>
    <row r="218" spans="6:10" ht="15.75" customHeight="1">
      <c r="F218" s="1"/>
      <c r="I218" s="1"/>
      <c r="J218" s="1"/>
    </row>
    <row r="219" spans="6:10" ht="15.75" customHeight="1">
      <c r="F219" s="1"/>
      <c r="I219" s="1"/>
      <c r="J219" s="1"/>
    </row>
    <row r="220" spans="6:10" ht="15.75" customHeight="1">
      <c r="F220" s="1"/>
      <c r="I220" s="1"/>
      <c r="J220" s="1"/>
    </row>
    <row r="221" spans="6:10" ht="15.75" customHeight="1">
      <c r="F221" s="1"/>
      <c r="I221" s="1"/>
      <c r="J221" s="1"/>
    </row>
    <row r="222" spans="6:10" ht="15.75" customHeight="1">
      <c r="F222" s="1"/>
      <c r="I222" s="1"/>
      <c r="J222" s="1"/>
    </row>
    <row r="223" spans="6:10" ht="15.75" customHeight="1">
      <c r="F223" s="1"/>
      <c r="I223" s="1"/>
      <c r="J223" s="1"/>
    </row>
    <row r="224" spans="6:10" ht="15.75" customHeight="1">
      <c r="F224" s="1"/>
      <c r="I224" s="1"/>
      <c r="J224" s="1"/>
    </row>
    <row r="225" spans="6:10" ht="15.75" customHeight="1">
      <c r="F225" s="1"/>
      <c r="I225" s="1"/>
      <c r="J225" s="1"/>
    </row>
    <row r="226" spans="6:10" ht="15.75" customHeight="1">
      <c r="F226" s="1"/>
      <c r="I226" s="1"/>
      <c r="J226" s="1"/>
    </row>
    <row r="227" spans="6:10" ht="15.75" customHeight="1">
      <c r="F227" s="1"/>
      <c r="I227" s="1"/>
      <c r="J227" s="1"/>
    </row>
    <row r="228" spans="6:10" ht="15.75" customHeight="1">
      <c r="F228" s="1"/>
      <c r="I228" s="1"/>
      <c r="J228" s="1"/>
    </row>
    <row r="229" spans="6:10" ht="15.75" customHeight="1">
      <c r="F229" s="1"/>
      <c r="I229" s="1"/>
      <c r="J229" s="1"/>
    </row>
    <row r="230" spans="6:10" ht="15.75" customHeight="1">
      <c r="F230" s="1"/>
      <c r="I230" s="1"/>
      <c r="J230" s="1"/>
    </row>
    <row r="231" spans="6:10" ht="15.75" customHeight="1">
      <c r="F231" s="1"/>
      <c r="I231" s="1"/>
      <c r="J231" s="1"/>
    </row>
    <row r="232" spans="6:10" ht="15.75" customHeight="1">
      <c r="I232" s="1"/>
      <c r="J232" s="1"/>
    </row>
    <row r="233" spans="6:10" ht="15.75" customHeight="1">
      <c r="I233" s="1"/>
      <c r="J233" s="1"/>
    </row>
    <row r="234" spans="6:10" ht="15.75" customHeight="1">
      <c r="I234" s="1"/>
      <c r="J234" s="1"/>
    </row>
    <row r="235" spans="6:10" ht="15.75" customHeight="1">
      <c r="I235" s="1"/>
      <c r="J235" s="1"/>
    </row>
    <row r="236" spans="6:10" ht="15.75" customHeight="1">
      <c r="I236" s="1"/>
      <c r="J236" s="1"/>
    </row>
    <row r="237" spans="6:10" ht="15.75" customHeight="1">
      <c r="I237" s="1"/>
      <c r="J237" s="1"/>
    </row>
    <row r="238" spans="6:10" ht="15.75" customHeight="1">
      <c r="I238" s="1"/>
      <c r="J238" s="1"/>
    </row>
    <row r="239" spans="6:10" ht="15.75" customHeight="1">
      <c r="I239" s="1"/>
      <c r="J239" s="1"/>
    </row>
    <row r="240" spans="6:10" ht="15.75" customHeight="1">
      <c r="I240" s="1"/>
      <c r="J240" s="1"/>
    </row>
    <row r="241" spans="9:10" ht="15.75" customHeight="1">
      <c r="I241" s="1"/>
      <c r="J241" s="1"/>
    </row>
    <row r="242" spans="9:10" ht="15.75" customHeight="1">
      <c r="I242" s="1"/>
      <c r="J242" s="1"/>
    </row>
    <row r="243" spans="9:10" ht="15.75" customHeight="1">
      <c r="I243" s="1"/>
      <c r="J243" s="1"/>
    </row>
    <row r="244" spans="9:10" ht="15.75" customHeight="1">
      <c r="I244" s="1"/>
      <c r="J244" s="1"/>
    </row>
    <row r="245" spans="9:10" ht="15.75" customHeight="1">
      <c r="I245" s="1"/>
      <c r="J245" s="1"/>
    </row>
    <row r="246" spans="9:10" ht="15.75" customHeight="1">
      <c r="I246" s="1"/>
      <c r="J246" s="1"/>
    </row>
    <row r="247" spans="9:10" ht="15.75" customHeight="1">
      <c r="I247" s="1"/>
      <c r="J247" s="1"/>
    </row>
    <row r="248" spans="9:10" ht="15.75" customHeight="1">
      <c r="I248" s="1"/>
      <c r="J248" s="1"/>
    </row>
    <row r="249" spans="9:10" ht="15.75" customHeight="1">
      <c r="I249" s="1"/>
      <c r="J249" s="1"/>
    </row>
    <row r="250" spans="9:10" ht="15.75" customHeight="1">
      <c r="I250" s="1"/>
      <c r="J250" s="1"/>
    </row>
    <row r="251" spans="9:10" ht="15.75" customHeight="1">
      <c r="I251" s="1"/>
      <c r="J251" s="1"/>
    </row>
    <row r="252" spans="9:10" ht="15.75" customHeight="1">
      <c r="I252" s="1"/>
      <c r="J252" s="1"/>
    </row>
    <row r="253" spans="9:10" ht="15.75" customHeight="1">
      <c r="I253" s="1"/>
      <c r="J253" s="1"/>
    </row>
    <row r="254" spans="9:10" ht="15.75" customHeight="1">
      <c r="I254" s="1"/>
      <c r="J254" s="1"/>
    </row>
    <row r="255" spans="9:10" ht="15.75" customHeight="1">
      <c r="I255" s="1"/>
      <c r="J255" s="1"/>
    </row>
    <row r="256" spans="9:10" ht="15.75" customHeight="1">
      <c r="I256" s="1"/>
      <c r="J256" s="1"/>
    </row>
    <row r="257" spans="9:10" ht="15.75" customHeight="1">
      <c r="I257" s="1"/>
      <c r="J257" s="1"/>
    </row>
    <row r="258" spans="9:10" ht="15.75" customHeight="1">
      <c r="I258" s="1"/>
      <c r="J258" s="1"/>
    </row>
    <row r="259" spans="9:10" ht="15.75" customHeight="1">
      <c r="I259" s="1"/>
      <c r="J259" s="1"/>
    </row>
    <row r="260" spans="9:10" ht="15.75" customHeight="1">
      <c r="I260" s="1"/>
      <c r="J260" s="1"/>
    </row>
    <row r="261" spans="9:10" ht="15.75" customHeight="1">
      <c r="I261" s="1"/>
      <c r="J261" s="1"/>
    </row>
    <row r="262" spans="9:10" ht="15.75" customHeight="1">
      <c r="I262" s="1"/>
      <c r="J262" s="1"/>
    </row>
    <row r="263" spans="9:10" ht="15.75" customHeight="1">
      <c r="I263" s="1"/>
      <c r="J263" s="1"/>
    </row>
    <row r="264" spans="9:10" ht="15.75" customHeight="1">
      <c r="I264" s="1"/>
      <c r="J264" s="1"/>
    </row>
    <row r="265" spans="9:10" ht="15.75" customHeight="1">
      <c r="I265" s="1"/>
      <c r="J265" s="1"/>
    </row>
    <row r="266" spans="9:10" ht="15.75" customHeight="1">
      <c r="I266" s="1"/>
      <c r="J266" s="1"/>
    </row>
    <row r="267" spans="9:10" ht="15.75" customHeight="1">
      <c r="I267" s="1"/>
      <c r="J267" s="1"/>
    </row>
    <row r="268" spans="9:10" ht="15.75" customHeight="1">
      <c r="I268" s="1"/>
      <c r="J268" s="1"/>
    </row>
    <row r="269" spans="9:10" ht="15.75" customHeight="1">
      <c r="I269" s="1"/>
      <c r="J269" s="1"/>
    </row>
    <row r="270" spans="9:10" ht="15.75" customHeight="1">
      <c r="I270" s="1"/>
      <c r="J270" s="1"/>
    </row>
    <row r="271" spans="9:10" ht="15.75" customHeight="1">
      <c r="I271" s="1"/>
      <c r="J271" s="1"/>
    </row>
    <row r="272" spans="9:10" ht="15.75" customHeight="1">
      <c r="I272" s="1"/>
      <c r="J272" s="1"/>
    </row>
    <row r="273" spans="9:10" ht="15.75" customHeight="1">
      <c r="I273" s="1"/>
      <c r="J273" s="1"/>
    </row>
    <row r="274" spans="9:10" ht="15.75" customHeight="1">
      <c r="I274" s="1"/>
      <c r="J274" s="1"/>
    </row>
    <row r="275" spans="9:10" ht="15.75" customHeight="1">
      <c r="I275" s="1"/>
      <c r="J275" s="1"/>
    </row>
    <row r="276" spans="9:10" ht="15.75" customHeight="1">
      <c r="I276" s="1"/>
      <c r="J276" s="1"/>
    </row>
    <row r="277" spans="9:10" ht="15.75" customHeight="1">
      <c r="I277" s="1"/>
      <c r="J277" s="1"/>
    </row>
    <row r="278" spans="9:10" ht="15.75" customHeight="1">
      <c r="I278" s="1"/>
      <c r="J278" s="1"/>
    </row>
    <row r="279" spans="9:10" ht="15.75" customHeight="1">
      <c r="I279" s="1"/>
      <c r="J279" s="1"/>
    </row>
    <row r="280" spans="9:10" ht="15.75" customHeight="1">
      <c r="I280" s="1"/>
      <c r="J280" s="1"/>
    </row>
    <row r="281" spans="9:10" ht="15.75" customHeight="1">
      <c r="I281" s="1"/>
      <c r="J281" s="1"/>
    </row>
    <row r="282" spans="9:10" ht="15.75" customHeight="1">
      <c r="I282" s="1"/>
      <c r="J282" s="1"/>
    </row>
    <row r="283" spans="9:10" ht="15.75" customHeight="1">
      <c r="I283" s="1"/>
      <c r="J283" s="1"/>
    </row>
    <row r="284" spans="9:10" ht="15.75" customHeight="1">
      <c r="I284" s="1"/>
      <c r="J284" s="1"/>
    </row>
    <row r="285" spans="9:10" ht="15.75" customHeight="1">
      <c r="I285" s="1"/>
      <c r="J285" s="1"/>
    </row>
    <row r="286" spans="9:10" ht="15.75" customHeight="1">
      <c r="I286" s="1"/>
      <c r="J286" s="1"/>
    </row>
    <row r="287" spans="9:10" ht="15.75" customHeight="1">
      <c r="I287" s="1"/>
      <c r="J287" s="1"/>
    </row>
    <row r="288" spans="9:10" ht="15.75" customHeight="1">
      <c r="I288" s="1"/>
      <c r="J288" s="1"/>
    </row>
    <row r="289" spans="9:10" ht="15.75" customHeight="1">
      <c r="I289" s="1"/>
      <c r="J289" s="1"/>
    </row>
    <row r="290" spans="9:10" ht="15.75" customHeight="1">
      <c r="I290" s="1"/>
      <c r="J290" s="1"/>
    </row>
    <row r="291" spans="9:10" ht="15.75" customHeight="1">
      <c r="I291" s="1"/>
      <c r="J291" s="1"/>
    </row>
    <row r="292" spans="9:10" ht="15.75" customHeight="1">
      <c r="I292" s="1"/>
      <c r="J292" s="1"/>
    </row>
    <row r="293" spans="9:10" ht="15.75" customHeight="1">
      <c r="I293" s="1"/>
      <c r="J293" s="1"/>
    </row>
    <row r="294" spans="9:10" ht="15.75" customHeight="1">
      <c r="I294" s="1"/>
      <c r="J294" s="1"/>
    </row>
    <row r="295" spans="9:10" ht="15.75" customHeight="1">
      <c r="I295" s="1"/>
      <c r="J295" s="1"/>
    </row>
    <row r="296" spans="9:10" ht="15.75" customHeight="1">
      <c r="I296" s="1"/>
      <c r="J296" s="1"/>
    </row>
    <row r="297" spans="9:10" ht="15.75" customHeight="1">
      <c r="I297" s="1"/>
      <c r="J297" s="1"/>
    </row>
    <row r="298" spans="9:10" ht="15.75" customHeight="1">
      <c r="I298" s="1"/>
      <c r="J298" s="1"/>
    </row>
    <row r="299" spans="9:10" ht="15.75" customHeight="1">
      <c r="I299" s="1"/>
      <c r="J299" s="1"/>
    </row>
    <row r="300" spans="9:10" ht="15.75" customHeight="1">
      <c r="I300" s="1"/>
      <c r="J300" s="1"/>
    </row>
    <row r="301" spans="9:10" ht="15.75" customHeight="1">
      <c r="I301" s="1"/>
      <c r="J301" s="1"/>
    </row>
    <row r="302" spans="9:10" ht="15.75" customHeight="1">
      <c r="I302" s="1"/>
      <c r="J302" s="1"/>
    </row>
    <row r="303" spans="9:10" ht="15.75" customHeight="1">
      <c r="I303" s="1"/>
      <c r="J303" s="1"/>
    </row>
    <row r="304" spans="9:10" ht="15.75" customHeight="1">
      <c r="I304" s="1"/>
      <c r="J304" s="1"/>
    </row>
    <row r="305" spans="9:10" ht="15.75" customHeight="1">
      <c r="I305" s="1"/>
      <c r="J305" s="1"/>
    </row>
    <row r="306" spans="9:10" ht="15.75" customHeight="1">
      <c r="I306" s="1"/>
      <c r="J306" s="1"/>
    </row>
    <row r="307" spans="9:10" ht="15.75" customHeight="1">
      <c r="I307" s="1"/>
      <c r="J307" s="1"/>
    </row>
    <row r="308" spans="9:10" ht="15.75" customHeight="1">
      <c r="I308" s="1"/>
      <c r="J308" s="1"/>
    </row>
    <row r="309" spans="9:10" ht="15.75" customHeight="1">
      <c r="I309" s="1"/>
      <c r="J309" s="1"/>
    </row>
    <row r="310" spans="9:10" ht="15.75" customHeight="1">
      <c r="I310" s="1"/>
      <c r="J310" s="1"/>
    </row>
    <row r="311" spans="9:10" ht="15.75" customHeight="1">
      <c r="I311" s="1"/>
      <c r="J311" s="1"/>
    </row>
    <row r="312" spans="9:10" ht="15.75" customHeight="1">
      <c r="I312" s="1"/>
      <c r="J312" s="1"/>
    </row>
    <row r="313" spans="9:10" ht="15.75" customHeight="1">
      <c r="I313" s="1"/>
      <c r="J313" s="1"/>
    </row>
    <row r="314" spans="9:10" ht="15.75" customHeight="1">
      <c r="I314" s="1"/>
      <c r="J314" s="1"/>
    </row>
    <row r="315" spans="9:10" ht="15.75" customHeight="1">
      <c r="I315" s="1"/>
      <c r="J315" s="1"/>
    </row>
    <row r="316" spans="9:10" ht="15.75" customHeight="1">
      <c r="I316" s="1"/>
      <c r="J316" s="1"/>
    </row>
    <row r="317" spans="9:10" ht="15.75" customHeight="1">
      <c r="I317" s="1"/>
      <c r="J317" s="1"/>
    </row>
    <row r="318" spans="9:10" ht="15.75" customHeight="1">
      <c r="I318" s="1"/>
      <c r="J318" s="1"/>
    </row>
    <row r="319" spans="9:10" ht="15.75" customHeight="1">
      <c r="I319" s="1"/>
      <c r="J319" s="1"/>
    </row>
    <row r="320" spans="9:10" ht="15.75" customHeight="1">
      <c r="I320" s="1"/>
      <c r="J320" s="1"/>
    </row>
    <row r="321" spans="9:10" ht="15.75" customHeight="1">
      <c r="I321" s="1"/>
      <c r="J321" s="1"/>
    </row>
    <row r="322" spans="9:10" ht="15.75" customHeight="1">
      <c r="I322" s="1"/>
      <c r="J322" s="1"/>
    </row>
    <row r="323" spans="9:10" ht="15.75" customHeight="1">
      <c r="I323" s="1"/>
      <c r="J323" s="1"/>
    </row>
    <row r="324" spans="9:10" ht="15.75" customHeight="1">
      <c r="I324" s="1"/>
      <c r="J324" s="1"/>
    </row>
    <row r="325" spans="9:10" ht="15.75" customHeight="1">
      <c r="I325" s="1"/>
      <c r="J325" s="1"/>
    </row>
    <row r="326" spans="9:10" ht="15.75" customHeight="1">
      <c r="I326" s="1"/>
      <c r="J326" s="1"/>
    </row>
    <row r="327" spans="9:10" ht="15.75" customHeight="1">
      <c r="I327" s="1"/>
      <c r="J327" s="1"/>
    </row>
    <row r="328" spans="9:10" ht="15.75" customHeight="1">
      <c r="I328" s="1"/>
      <c r="J328" s="1"/>
    </row>
    <row r="329" spans="9:10" ht="15.75" customHeight="1">
      <c r="I329" s="1"/>
      <c r="J329" s="1"/>
    </row>
    <row r="330" spans="9:10" ht="15.75" customHeight="1">
      <c r="I330" s="1"/>
      <c r="J330" s="1"/>
    </row>
    <row r="331" spans="9:10" ht="15.75" customHeight="1">
      <c r="I331" s="1"/>
      <c r="J331" s="1"/>
    </row>
    <row r="332" spans="9:10" ht="15.75" customHeight="1">
      <c r="I332" s="1"/>
      <c r="J332" s="1"/>
    </row>
    <row r="333" spans="9:10" ht="15.75" customHeight="1">
      <c r="I333" s="1"/>
      <c r="J333" s="1"/>
    </row>
    <row r="334" spans="9:10" ht="15.75" customHeight="1">
      <c r="I334" s="1"/>
      <c r="J334" s="1"/>
    </row>
    <row r="335" spans="9:10" ht="15.75" customHeight="1">
      <c r="I335" s="1"/>
      <c r="J335" s="1"/>
    </row>
    <row r="336" spans="9:10" ht="15.75" customHeight="1">
      <c r="I336" s="1"/>
      <c r="J336" s="1"/>
    </row>
    <row r="337" spans="9:10" ht="15.75" customHeight="1">
      <c r="I337" s="1"/>
      <c r="J337" s="1"/>
    </row>
    <row r="338" spans="9:10" ht="15.75" customHeight="1">
      <c r="I338" s="1"/>
      <c r="J338" s="1"/>
    </row>
    <row r="339" spans="9:10" ht="15.75" customHeight="1">
      <c r="I339" s="1"/>
      <c r="J339" s="1"/>
    </row>
    <row r="340" spans="9:10" ht="15.75" customHeight="1">
      <c r="I340" s="1"/>
      <c r="J340" s="1"/>
    </row>
    <row r="341" spans="9:10" ht="15.75" customHeight="1">
      <c r="I341" s="1"/>
      <c r="J341" s="1"/>
    </row>
    <row r="342" spans="9:10" ht="15.75" customHeight="1">
      <c r="I342" s="1"/>
      <c r="J342" s="1"/>
    </row>
    <row r="343" spans="9:10" ht="15.75" customHeight="1">
      <c r="I343" s="1"/>
      <c r="J343" s="1"/>
    </row>
    <row r="344" spans="9:10" ht="15.75" customHeight="1">
      <c r="I344" s="1"/>
      <c r="J344" s="1"/>
    </row>
    <row r="345" spans="9:10" ht="15.75" customHeight="1">
      <c r="I345" s="1"/>
      <c r="J345" s="1"/>
    </row>
    <row r="346" spans="9:10" ht="15.75" customHeight="1">
      <c r="I346" s="1"/>
      <c r="J346" s="1"/>
    </row>
    <row r="347" spans="9:10" ht="15.75" customHeight="1">
      <c r="I347" s="1"/>
      <c r="J347" s="1"/>
    </row>
    <row r="348" spans="9:10" ht="15.75" customHeight="1">
      <c r="I348" s="1"/>
      <c r="J348" s="1"/>
    </row>
    <row r="349" spans="9:10" ht="15.75" customHeight="1">
      <c r="I349" s="1"/>
      <c r="J349" s="1"/>
    </row>
    <row r="350" spans="9:10" ht="15.75" customHeight="1">
      <c r="I350" s="1"/>
      <c r="J350" s="1"/>
    </row>
    <row r="351" spans="9:10" ht="15.75" customHeight="1">
      <c r="I351" s="1"/>
      <c r="J351" s="1"/>
    </row>
    <row r="352" spans="9:10" ht="15.75" customHeight="1">
      <c r="I352" s="1"/>
      <c r="J352" s="1"/>
    </row>
    <row r="353" spans="9:10" ht="15.75" customHeight="1">
      <c r="I353" s="1"/>
      <c r="J353" s="1"/>
    </row>
    <row r="354" spans="9:10" ht="15.75" customHeight="1">
      <c r="I354" s="1"/>
      <c r="J354" s="1"/>
    </row>
    <row r="355" spans="9:10" ht="15.75" customHeight="1">
      <c r="I355" s="1"/>
      <c r="J355" s="1"/>
    </row>
    <row r="356" spans="9:10" ht="15.75" customHeight="1">
      <c r="I356" s="1"/>
      <c r="J356" s="1"/>
    </row>
    <row r="357" spans="9:10" ht="15.75" customHeight="1">
      <c r="I357" s="1"/>
      <c r="J357" s="1"/>
    </row>
    <row r="358" spans="9:10" ht="15.75" customHeight="1">
      <c r="I358" s="1"/>
      <c r="J358" s="1"/>
    </row>
    <row r="359" spans="9:10" ht="15.75" customHeight="1">
      <c r="I359" s="1"/>
      <c r="J359" s="1"/>
    </row>
    <row r="360" spans="9:10" ht="15.75" customHeight="1">
      <c r="I360" s="1"/>
      <c r="J360" s="1"/>
    </row>
    <row r="361" spans="9:10" ht="15.75" customHeight="1">
      <c r="I361" s="1"/>
      <c r="J361" s="1"/>
    </row>
    <row r="362" spans="9:10" ht="15.75" customHeight="1">
      <c r="I362" s="1"/>
      <c r="J362" s="1"/>
    </row>
    <row r="363" spans="9:10" ht="15.75" customHeight="1">
      <c r="I363" s="1"/>
      <c r="J363" s="1"/>
    </row>
    <row r="364" spans="9:10" ht="15.75" customHeight="1">
      <c r="I364" s="1"/>
      <c r="J364" s="1"/>
    </row>
    <row r="365" spans="9:10" ht="15.75" customHeight="1">
      <c r="I365" s="1"/>
      <c r="J365" s="1"/>
    </row>
    <row r="366" spans="9:10" ht="15.75" customHeight="1">
      <c r="I366" s="1"/>
      <c r="J366" s="1"/>
    </row>
    <row r="367" spans="9:10" ht="15.75" customHeight="1">
      <c r="I367" s="1"/>
      <c r="J367" s="1"/>
    </row>
    <row r="368" spans="9:10" ht="15.75" customHeight="1">
      <c r="I368" s="1"/>
      <c r="J368" s="1"/>
    </row>
    <row r="369" spans="9:10" ht="15.75" customHeight="1">
      <c r="I369" s="1"/>
      <c r="J369" s="1"/>
    </row>
    <row r="370" spans="9:10" ht="15.75" customHeight="1">
      <c r="I370" s="1"/>
      <c r="J370" s="1"/>
    </row>
    <row r="371" spans="9:10" ht="15.75" customHeight="1">
      <c r="I371" s="1"/>
      <c r="J371" s="1"/>
    </row>
    <row r="372" spans="9:10" ht="15.75" customHeight="1">
      <c r="I372" s="1"/>
      <c r="J372" s="1"/>
    </row>
    <row r="373" spans="9:10" ht="15.75" customHeight="1">
      <c r="I373" s="1"/>
      <c r="J373" s="1"/>
    </row>
    <row r="374" spans="9:10" ht="15.75" customHeight="1">
      <c r="I374" s="1"/>
      <c r="J374" s="1"/>
    </row>
    <row r="375" spans="9:10" ht="15.75" customHeight="1">
      <c r="I375" s="1"/>
      <c r="J375" s="1"/>
    </row>
    <row r="376" spans="9:10" ht="15.75" customHeight="1">
      <c r="I376" s="1"/>
      <c r="J376" s="1"/>
    </row>
    <row r="377" spans="9:10" ht="15.75" customHeight="1">
      <c r="I377" s="1"/>
      <c r="J377" s="1"/>
    </row>
    <row r="378" spans="9:10" ht="15.75" customHeight="1">
      <c r="I378" s="1"/>
      <c r="J378" s="1"/>
    </row>
    <row r="379" spans="9:10" ht="15.75" customHeight="1">
      <c r="I379" s="1"/>
      <c r="J379" s="1"/>
    </row>
    <row r="380" spans="9:10" ht="15.75" customHeight="1">
      <c r="I380" s="1"/>
      <c r="J380" s="1"/>
    </row>
    <row r="381" spans="9:10" ht="15.75" customHeight="1">
      <c r="I381" s="1"/>
      <c r="J381" s="1"/>
    </row>
    <row r="382" spans="9:10" ht="15.75" customHeight="1">
      <c r="I382" s="1"/>
      <c r="J382" s="1"/>
    </row>
    <row r="383" spans="9:10" ht="15.75" customHeight="1">
      <c r="I383" s="1"/>
      <c r="J383" s="1"/>
    </row>
    <row r="384" spans="9:10" ht="15.75" customHeight="1">
      <c r="I384" s="1"/>
      <c r="J384" s="1"/>
    </row>
    <row r="385" spans="9:10" ht="15.75" customHeight="1">
      <c r="I385" s="1"/>
      <c r="J385" s="1"/>
    </row>
    <row r="386" spans="9:10" ht="15.75" customHeight="1">
      <c r="I386" s="1"/>
      <c r="J386" s="1"/>
    </row>
    <row r="387" spans="9:10" ht="15.75" customHeight="1">
      <c r="I387" s="1"/>
      <c r="J387" s="1"/>
    </row>
    <row r="388" spans="9:10" ht="15.75" customHeight="1">
      <c r="I388" s="1"/>
      <c r="J388" s="1"/>
    </row>
    <row r="389" spans="9:10" ht="15.75" customHeight="1">
      <c r="I389" s="1"/>
      <c r="J389" s="1"/>
    </row>
    <row r="390" spans="9:10" ht="15.75" customHeight="1">
      <c r="I390" s="1"/>
      <c r="J390" s="1"/>
    </row>
    <row r="391" spans="9:10" ht="15.75" customHeight="1">
      <c r="I391" s="1"/>
      <c r="J391" s="1"/>
    </row>
    <row r="392" spans="9:10" ht="15.75" customHeight="1">
      <c r="I392" s="1"/>
      <c r="J392" s="1"/>
    </row>
    <row r="393" spans="9:10" ht="15.75" customHeight="1">
      <c r="I393" s="1"/>
      <c r="J393" s="1"/>
    </row>
    <row r="394" spans="9:10" ht="15.75" customHeight="1">
      <c r="I394" s="1"/>
      <c r="J394" s="1"/>
    </row>
    <row r="395" spans="9:10" ht="15.75" customHeight="1">
      <c r="I395" s="1"/>
      <c r="J395" s="1"/>
    </row>
    <row r="396" spans="9:10" ht="15.75" customHeight="1">
      <c r="I396" s="1"/>
      <c r="J396" s="1"/>
    </row>
    <row r="397" spans="9:10" ht="15.75" customHeight="1">
      <c r="I397" s="1"/>
      <c r="J397" s="1"/>
    </row>
    <row r="398" spans="9:10" ht="15.75" customHeight="1">
      <c r="I398" s="1"/>
      <c r="J398" s="1"/>
    </row>
    <row r="399" spans="9:10" ht="15.75" customHeight="1">
      <c r="I399" s="1"/>
      <c r="J399" s="1"/>
    </row>
    <row r="400" spans="9:10" ht="15.75" customHeight="1">
      <c r="I400" s="1"/>
      <c r="J400" s="1"/>
    </row>
    <row r="401" spans="9:10" ht="15.75" customHeight="1">
      <c r="I401" s="1"/>
      <c r="J401" s="1"/>
    </row>
    <row r="402" spans="9:10" ht="15.75" customHeight="1">
      <c r="I402" s="1"/>
      <c r="J402" s="1"/>
    </row>
    <row r="403" spans="9:10" ht="15.75" customHeight="1">
      <c r="I403" s="1"/>
      <c r="J403" s="1"/>
    </row>
    <row r="404" spans="9:10" ht="15.75" customHeight="1">
      <c r="I404" s="1"/>
      <c r="J404" s="1"/>
    </row>
    <row r="405" spans="9:10" ht="15.75" customHeight="1">
      <c r="I405" s="1"/>
      <c r="J405" s="1"/>
    </row>
    <row r="406" spans="9:10" ht="15.75" customHeight="1">
      <c r="I406" s="1"/>
      <c r="J406" s="1"/>
    </row>
    <row r="407" spans="9:10" ht="15.75" customHeight="1">
      <c r="I407" s="1"/>
      <c r="J407" s="1"/>
    </row>
    <row r="408" spans="9:10" ht="15.75" customHeight="1">
      <c r="I408" s="1"/>
      <c r="J408" s="1"/>
    </row>
    <row r="409" spans="9:10" ht="15.75" customHeight="1">
      <c r="I409" s="1"/>
      <c r="J409" s="1"/>
    </row>
    <row r="410" spans="9:10" ht="15.75" customHeight="1">
      <c r="I410" s="1"/>
      <c r="J410" s="1"/>
    </row>
    <row r="411" spans="9:10" ht="15.75" customHeight="1">
      <c r="I411" s="1"/>
      <c r="J411" s="1"/>
    </row>
    <row r="412" spans="9:10" ht="15.75" customHeight="1">
      <c r="I412" s="1"/>
      <c r="J412" s="1"/>
    </row>
    <row r="413" spans="9:10" ht="15.75" customHeight="1">
      <c r="I413" s="1"/>
      <c r="J413" s="1"/>
    </row>
    <row r="414" spans="9:10" ht="15.75" customHeight="1">
      <c r="I414" s="1"/>
      <c r="J414" s="1"/>
    </row>
    <row r="415" spans="9:10" ht="15.75" customHeight="1">
      <c r="I415" s="1"/>
      <c r="J415" s="1"/>
    </row>
    <row r="416" spans="9:10" ht="15.75" customHeight="1">
      <c r="I416" s="1"/>
      <c r="J416" s="1"/>
    </row>
    <row r="417" spans="9:10" ht="15.75" customHeight="1">
      <c r="I417" s="1"/>
      <c r="J417" s="1"/>
    </row>
    <row r="418" spans="9:10" ht="15.75" customHeight="1">
      <c r="I418" s="1"/>
      <c r="J418" s="1"/>
    </row>
    <row r="419" spans="9:10" ht="15.75" customHeight="1">
      <c r="I419" s="1"/>
      <c r="J419" s="1"/>
    </row>
    <row r="420" spans="9:10" ht="15.75" customHeight="1">
      <c r="I420" s="1"/>
      <c r="J420" s="1"/>
    </row>
    <row r="421" spans="9:10" ht="15.75" customHeight="1">
      <c r="I421" s="1"/>
      <c r="J421" s="1"/>
    </row>
    <row r="422" spans="9:10" ht="15.75" customHeight="1">
      <c r="I422" s="1"/>
      <c r="J422" s="1"/>
    </row>
    <row r="423" spans="9:10" ht="15.75" customHeight="1">
      <c r="I423" s="1"/>
      <c r="J423" s="1"/>
    </row>
    <row r="424" spans="9:10" ht="15.75" customHeight="1">
      <c r="I424" s="1"/>
      <c r="J424" s="1"/>
    </row>
    <row r="425" spans="9:10" ht="15.75" customHeight="1">
      <c r="I425" s="1"/>
      <c r="J425" s="1"/>
    </row>
    <row r="426" spans="9:10" ht="15.75" customHeight="1">
      <c r="I426" s="1"/>
      <c r="J426" s="1"/>
    </row>
    <row r="427" spans="9:10" ht="15.75" customHeight="1">
      <c r="I427" s="1"/>
      <c r="J427" s="1"/>
    </row>
    <row r="428" spans="9:10" ht="15.75" customHeight="1">
      <c r="I428" s="1"/>
      <c r="J428" s="1"/>
    </row>
    <row r="429" spans="9:10" ht="15.75" customHeight="1">
      <c r="I429" s="1"/>
      <c r="J429" s="1"/>
    </row>
    <row r="430" spans="9:10" ht="15.75" customHeight="1">
      <c r="I430" s="1"/>
      <c r="J430" s="1"/>
    </row>
    <row r="431" spans="9:10" ht="15.75" customHeight="1">
      <c r="I431" s="1"/>
      <c r="J431" s="1"/>
    </row>
    <row r="432" spans="9:10" ht="15.75" customHeight="1">
      <c r="I432" s="1"/>
      <c r="J432" s="1"/>
    </row>
    <row r="433" spans="9:10" ht="15.75" customHeight="1">
      <c r="I433" s="1"/>
      <c r="J433" s="1"/>
    </row>
    <row r="434" spans="9:10" ht="15.75" customHeight="1">
      <c r="I434" s="1"/>
      <c r="J434" s="1"/>
    </row>
    <row r="435" spans="9:10" ht="15.75" customHeight="1">
      <c r="I435" s="1"/>
      <c r="J435" s="1"/>
    </row>
    <row r="436" spans="9:10" ht="15.75" customHeight="1">
      <c r="I436" s="1"/>
      <c r="J436" s="1"/>
    </row>
    <row r="437" spans="9:10" ht="15.75" customHeight="1">
      <c r="I437" s="1"/>
      <c r="J437" s="1"/>
    </row>
    <row r="438" spans="9:10" ht="15.75" customHeight="1">
      <c r="I438" s="1"/>
      <c r="J438" s="1"/>
    </row>
    <row r="439" spans="9:10" ht="15.75" customHeight="1">
      <c r="I439" s="1"/>
      <c r="J439" s="1"/>
    </row>
    <row r="440" spans="9:10" ht="15.75" customHeight="1">
      <c r="I440" s="1"/>
      <c r="J440" s="1"/>
    </row>
    <row r="441" spans="9:10" ht="15.75" customHeight="1">
      <c r="I441" s="1"/>
      <c r="J441" s="1"/>
    </row>
    <row r="442" spans="9:10" ht="15.75" customHeight="1">
      <c r="I442" s="1"/>
      <c r="J442" s="1"/>
    </row>
    <row r="443" spans="9:10" ht="15.75" customHeight="1">
      <c r="I443" s="1"/>
      <c r="J443" s="1"/>
    </row>
    <row r="444" spans="9:10" ht="15.75" customHeight="1">
      <c r="I444" s="1"/>
      <c r="J444" s="1"/>
    </row>
    <row r="445" spans="9:10" ht="15.75" customHeight="1">
      <c r="I445" s="1"/>
      <c r="J445" s="1"/>
    </row>
    <row r="446" spans="9:10" ht="15.75" customHeight="1">
      <c r="I446" s="1"/>
      <c r="J446" s="1"/>
    </row>
    <row r="447" spans="9:10" ht="15.75" customHeight="1">
      <c r="I447" s="1"/>
      <c r="J447" s="1"/>
    </row>
    <row r="448" spans="9:10" ht="15.75" customHeight="1">
      <c r="I448" s="1"/>
      <c r="J448" s="1"/>
    </row>
    <row r="449" spans="9:10" ht="15.75" customHeight="1">
      <c r="I449" s="1"/>
      <c r="J449" s="1"/>
    </row>
    <row r="450" spans="9:10" ht="15.75" customHeight="1">
      <c r="I450" s="1"/>
      <c r="J450" s="1"/>
    </row>
    <row r="451" spans="9:10" ht="15.75" customHeight="1">
      <c r="I451" s="1"/>
      <c r="J451" s="1"/>
    </row>
    <row r="452" spans="9:10" ht="15.75" customHeight="1">
      <c r="I452" s="1"/>
      <c r="J452" s="1"/>
    </row>
    <row r="453" spans="9:10" ht="15.75" customHeight="1">
      <c r="I453" s="1"/>
      <c r="J453" s="1"/>
    </row>
    <row r="454" spans="9:10" ht="15.75" customHeight="1">
      <c r="I454" s="1"/>
      <c r="J454" s="1"/>
    </row>
    <row r="455" spans="9:10" ht="15.75" customHeight="1">
      <c r="I455" s="1"/>
      <c r="J455" s="1"/>
    </row>
    <row r="456" spans="9:10" ht="15.75" customHeight="1">
      <c r="I456" s="1"/>
      <c r="J456" s="1"/>
    </row>
    <row r="457" spans="9:10" ht="15.75" customHeight="1">
      <c r="I457" s="1"/>
      <c r="J457" s="1"/>
    </row>
    <row r="458" spans="9:10" ht="15.75" customHeight="1">
      <c r="I458" s="1"/>
      <c r="J458" s="1"/>
    </row>
    <row r="459" spans="9:10" ht="15.75" customHeight="1">
      <c r="I459" s="1"/>
      <c r="J459" s="1"/>
    </row>
    <row r="460" spans="9:10" ht="15.75" customHeight="1">
      <c r="I460" s="1"/>
      <c r="J460" s="1"/>
    </row>
    <row r="461" spans="9:10" ht="15.75" customHeight="1">
      <c r="I461" s="1"/>
      <c r="J461" s="1"/>
    </row>
    <row r="462" spans="9:10" ht="15.75" customHeight="1">
      <c r="I462" s="1"/>
      <c r="J462" s="1"/>
    </row>
    <row r="463" spans="9:10" ht="15.75" customHeight="1">
      <c r="I463" s="1"/>
      <c r="J463" s="1"/>
    </row>
    <row r="464" spans="9:10" ht="15.75" customHeight="1">
      <c r="I464" s="1"/>
      <c r="J464" s="1"/>
    </row>
    <row r="465" spans="9:10" ht="15.75" customHeight="1">
      <c r="I465" s="1"/>
      <c r="J465" s="1"/>
    </row>
    <row r="466" spans="9:10" ht="15.75" customHeight="1">
      <c r="I466" s="1"/>
      <c r="J466" s="1"/>
    </row>
    <row r="467" spans="9:10" ht="15.75" customHeight="1">
      <c r="I467" s="1"/>
      <c r="J467" s="1"/>
    </row>
    <row r="468" spans="9:10" ht="15.75" customHeight="1">
      <c r="I468" s="1"/>
      <c r="J468" s="1"/>
    </row>
    <row r="469" spans="9:10" ht="15.75" customHeight="1">
      <c r="I469" s="1"/>
      <c r="J469" s="1"/>
    </row>
    <row r="470" spans="9:10" ht="15.75" customHeight="1">
      <c r="I470" s="1"/>
      <c r="J470" s="1"/>
    </row>
    <row r="471" spans="9:10" ht="15.75" customHeight="1">
      <c r="I471" s="1"/>
      <c r="J471" s="1"/>
    </row>
    <row r="472" spans="9:10" ht="15.75" customHeight="1">
      <c r="I472" s="1"/>
      <c r="J472" s="1"/>
    </row>
    <row r="473" spans="9:10" ht="15.75" customHeight="1">
      <c r="I473" s="1"/>
      <c r="J473" s="1"/>
    </row>
    <row r="474" spans="9:10" ht="15.75" customHeight="1">
      <c r="I474" s="1"/>
      <c r="J474" s="1"/>
    </row>
    <row r="475" spans="9:10" ht="15.75" customHeight="1">
      <c r="I475" s="1"/>
      <c r="J475" s="1"/>
    </row>
    <row r="476" spans="9:10" ht="15.75" customHeight="1">
      <c r="I476" s="1"/>
      <c r="J476" s="1"/>
    </row>
    <row r="477" spans="9:10" ht="15.75" customHeight="1">
      <c r="I477" s="1"/>
      <c r="J477" s="1"/>
    </row>
    <row r="478" spans="9:10" ht="15.75" customHeight="1">
      <c r="I478" s="1"/>
      <c r="J478" s="1"/>
    </row>
    <row r="479" spans="9:10" ht="15.75" customHeight="1">
      <c r="I479" s="1"/>
      <c r="J479" s="1"/>
    </row>
    <row r="480" spans="9:10" ht="15.75" customHeight="1">
      <c r="I480" s="1"/>
      <c r="J480" s="1"/>
    </row>
    <row r="481" spans="9:10" ht="15.75" customHeight="1">
      <c r="I481" s="1"/>
      <c r="J481" s="1"/>
    </row>
    <row r="482" spans="9:10" ht="15.75" customHeight="1">
      <c r="I482" s="1"/>
      <c r="J482" s="1"/>
    </row>
    <row r="483" spans="9:10" ht="15.75" customHeight="1">
      <c r="I483" s="1"/>
      <c r="J483" s="1"/>
    </row>
    <row r="484" spans="9:10" ht="15.75" customHeight="1">
      <c r="I484" s="1"/>
      <c r="J484" s="1"/>
    </row>
    <row r="485" spans="9:10" ht="15.75" customHeight="1">
      <c r="I485" s="1"/>
      <c r="J485" s="1"/>
    </row>
    <row r="486" spans="9:10" ht="15.75" customHeight="1">
      <c r="I486" s="1"/>
      <c r="J486" s="1"/>
    </row>
    <row r="487" spans="9:10" ht="15.75" customHeight="1">
      <c r="I487" s="1"/>
      <c r="J487" s="1"/>
    </row>
    <row r="488" spans="9:10" ht="15.75" customHeight="1">
      <c r="I488" s="1"/>
      <c r="J488" s="1"/>
    </row>
    <row r="489" spans="9:10" ht="15.75" customHeight="1">
      <c r="I489" s="1"/>
      <c r="J489" s="1"/>
    </row>
    <row r="490" spans="9:10" ht="15.75" customHeight="1">
      <c r="I490" s="1"/>
      <c r="J490" s="1"/>
    </row>
    <row r="491" spans="9:10" ht="15.75" customHeight="1">
      <c r="I491" s="1"/>
      <c r="J491" s="1"/>
    </row>
    <row r="492" spans="9:10" ht="15.75" customHeight="1">
      <c r="I492" s="1"/>
      <c r="J492" s="1"/>
    </row>
    <row r="493" spans="9:10" ht="15.75" customHeight="1">
      <c r="I493" s="1"/>
      <c r="J493" s="1"/>
    </row>
    <row r="494" spans="9:10" ht="15.75" customHeight="1">
      <c r="I494" s="1"/>
      <c r="J494" s="1"/>
    </row>
    <row r="495" spans="9:10" ht="15.75" customHeight="1">
      <c r="I495" s="1"/>
      <c r="J495" s="1"/>
    </row>
    <row r="496" spans="9:10" ht="15.75" customHeight="1">
      <c r="I496" s="1"/>
      <c r="J496" s="1"/>
    </row>
    <row r="497" spans="9:10" ht="15.75" customHeight="1">
      <c r="I497" s="1"/>
      <c r="J497" s="1"/>
    </row>
    <row r="498" spans="9:10" ht="15.75" customHeight="1">
      <c r="I498" s="1"/>
      <c r="J498" s="1"/>
    </row>
    <row r="499" spans="9:10" ht="15.75" customHeight="1">
      <c r="I499" s="1"/>
      <c r="J499" s="1"/>
    </row>
    <row r="500" spans="9:10" ht="15.75" customHeight="1">
      <c r="I500" s="1"/>
      <c r="J500" s="1"/>
    </row>
    <row r="501" spans="9:10" ht="15.75" customHeight="1">
      <c r="I501" s="1"/>
      <c r="J501" s="1"/>
    </row>
    <row r="502" spans="9:10" ht="15.75" customHeight="1">
      <c r="I502" s="1"/>
      <c r="J502" s="1"/>
    </row>
    <row r="503" spans="9:10" ht="15.75" customHeight="1">
      <c r="I503" s="1"/>
      <c r="J503" s="1"/>
    </row>
    <row r="504" spans="9:10" ht="15.75" customHeight="1">
      <c r="I504" s="1"/>
      <c r="J504" s="1"/>
    </row>
    <row r="505" spans="9:10" ht="15.75" customHeight="1">
      <c r="I505" s="1"/>
      <c r="J505" s="1"/>
    </row>
    <row r="506" spans="9:10" ht="15.75" customHeight="1">
      <c r="I506" s="1"/>
      <c r="J506" s="1"/>
    </row>
    <row r="507" spans="9:10" ht="15.75" customHeight="1">
      <c r="I507" s="1"/>
      <c r="J507" s="1"/>
    </row>
    <row r="508" spans="9:10" ht="15.75" customHeight="1">
      <c r="I508" s="1"/>
      <c r="J508" s="1"/>
    </row>
    <row r="509" spans="9:10" ht="15.75" customHeight="1">
      <c r="I509" s="1"/>
      <c r="J509" s="1"/>
    </row>
    <row r="510" spans="9:10" ht="15.75" customHeight="1">
      <c r="I510" s="1"/>
      <c r="J510" s="1"/>
    </row>
    <row r="511" spans="9:10" ht="15.75" customHeight="1">
      <c r="I511" s="1"/>
      <c r="J511" s="1"/>
    </row>
    <row r="512" spans="9:10" ht="15.75" customHeight="1">
      <c r="I512" s="1"/>
      <c r="J512" s="1"/>
    </row>
    <row r="513" spans="9:10" ht="15.75" customHeight="1">
      <c r="I513" s="1"/>
      <c r="J513" s="1"/>
    </row>
    <row r="514" spans="9:10" ht="15.75" customHeight="1">
      <c r="I514" s="1"/>
      <c r="J514" s="1"/>
    </row>
    <row r="515" spans="9:10" ht="15.75" customHeight="1">
      <c r="I515" s="1"/>
      <c r="J515" s="1"/>
    </row>
    <row r="516" spans="9:10" ht="15.75" customHeight="1">
      <c r="I516" s="1"/>
      <c r="J516" s="1"/>
    </row>
    <row r="517" spans="9:10" ht="15.75" customHeight="1">
      <c r="I517" s="1"/>
      <c r="J517" s="1"/>
    </row>
    <row r="518" spans="9:10" ht="15.75" customHeight="1">
      <c r="I518" s="1"/>
      <c r="J518" s="1"/>
    </row>
    <row r="519" spans="9:10" ht="15.75" customHeight="1">
      <c r="I519" s="1"/>
      <c r="J519" s="1"/>
    </row>
    <row r="520" spans="9:10" ht="15.75" customHeight="1">
      <c r="I520" s="1"/>
      <c r="J520" s="1"/>
    </row>
    <row r="521" spans="9:10" ht="15.75" customHeight="1">
      <c r="I521" s="1"/>
      <c r="J521" s="1"/>
    </row>
    <row r="522" spans="9:10" ht="15.75" customHeight="1">
      <c r="I522" s="1"/>
      <c r="J522" s="1"/>
    </row>
    <row r="523" spans="9:10" ht="15.75" customHeight="1">
      <c r="I523" s="1"/>
      <c r="J523" s="1"/>
    </row>
    <row r="524" spans="9:10" ht="15.75" customHeight="1">
      <c r="I524" s="1"/>
      <c r="J524" s="1"/>
    </row>
    <row r="525" spans="9:10" ht="15.75" customHeight="1">
      <c r="I525" s="1"/>
      <c r="J525" s="1"/>
    </row>
    <row r="526" spans="9:10" ht="15.75" customHeight="1">
      <c r="I526" s="1"/>
      <c r="J526" s="1"/>
    </row>
    <row r="527" spans="9:10" ht="15.75" customHeight="1">
      <c r="I527" s="1"/>
      <c r="J527" s="1"/>
    </row>
    <row r="528" spans="9:10" ht="15.75" customHeight="1">
      <c r="I528" s="1"/>
      <c r="J528" s="1"/>
    </row>
    <row r="529" spans="9:10" ht="15.75" customHeight="1">
      <c r="I529" s="1"/>
      <c r="J529" s="1"/>
    </row>
    <row r="530" spans="9:10" ht="15.75" customHeight="1">
      <c r="I530" s="1"/>
      <c r="J530" s="1"/>
    </row>
    <row r="531" spans="9:10" ht="15.75" customHeight="1">
      <c r="I531" s="1"/>
      <c r="J531" s="1"/>
    </row>
    <row r="532" spans="9:10" ht="15.75" customHeight="1">
      <c r="I532" s="1"/>
      <c r="J532" s="1"/>
    </row>
    <row r="533" spans="9:10" ht="15.75" customHeight="1">
      <c r="I533" s="1"/>
      <c r="J533" s="1"/>
    </row>
    <row r="534" spans="9:10" ht="15.75" customHeight="1">
      <c r="I534" s="1"/>
      <c r="J534" s="1"/>
    </row>
    <row r="535" spans="9:10" ht="15.75" customHeight="1">
      <c r="I535" s="1"/>
      <c r="J535" s="1"/>
    </row>
    <row r="536" spans="9:10" ht="15.75" customHeight="1">
      <c r="I536" s="1"/>
      <c r="J536" s="1"/>
    </row>
    <row r="537" spans="9:10" ht="15.75" customHeight="1">
      <c r="I537" s="1"/>
      <c r="J537" s="1"/>
    </row>
    <row r="538" spans="9:10" ht="15.75" customHeight="1">
      <c r="I538" s="1"/>
      <c r="J538" s="1"/>
    </row>
    <row r="539" spans="9:10" ht="15.75" customHeight="1">
      <c r="I539" s="1"/>
      <c r="J539" s="1"/>
    </row>
    <row r="540" spans="9:10" ht="15.75" customHeight="1">
      <c r="I540" s="1"/>
      <c r="J540" s="1"/>
    </row>
    <row r="541" spans="9:10" ht="15.75" customHeight="1">
      <c r="I541" s="1"/>
      <c r="J541" s="1"/>
    </row>
    <row r="542" spans="9:10" ht="15.75" customHeight="1">
      <c r="I542" s="1"/>
      <c r="J542" s="1"/>
    </row>
    <row r="543" spans="9:10" ht="15.75" customHeight="1">
      <c r="I543" s="1"/>
      <c r="J543" s="1"/>
    </row>
    <row r="544" spans="9:10" ht="15.75" customHeight="1">
      <c r="I544" s="1"/>
      <c r="J544" s="1"/>
    </row>
    <row r="545" spans="9:10" ht="15.75" customHeight="1">
      <c r="I545" s="1"/>
      <c r="J545" s="1"/>
    </row>
    <row r="546" spans="9:10" ht="15.75" customHeight="1">
      <c r="I546" s="1"/>
      <c r="J546" s="1"/>
    </row>
    <row r="547" spans="9:10" ht="15.75" customHeight="1">
      <c r="I547" s="1"/>
      <c r="J547" s="1"/>
    </row>
    <row r="548" spans="9:10" ht="15.75" customHeight="1">
      <c r="I548" s="1"/>
      <c r="J548" s="1"/>
    </row>
    <row r="549" spans="9:10" ht="15.75" customHeight="1">
      <c r="I549" s="1"/>
      <c r="J549" s="1"/>
    </row>
    <row r="550" spans="9:10" ht="15.75" customHeight="1">
      <c r="I550" s="1"/>
      <c r="J550" s="1"/>
    </row>
    <row r="551" spans="9:10" ht="15.75" customHeight="1">
      <c r="I551" s="1"/>
      <c r="J551" s="1"/>
    </row>
    <row r="552" spans="9:10" ht="15.75" customHeight="1">
      <c r="I552" s="1"/>
      <c r="J552" s="1"/>
    </row>
    <row r="553" spans="9:10" ht="15.75" customHeight="1">
      <c r="I553" s="1"/>
      <c r="J553" s="1"/>
    </row>
    <row r="554" spans="9:10" ht="15.75" customHeight="1">
      <c r="I554" s="1"/>
      <c r="J554" s="1"/>
    </row>
    <row r="555" spans="9:10" ht="15.75" customHeight="1">
      <c r="I555" s="1"/>
      <c r="J555" s="1"/>
    </row>
    <row r="556" spans="9:10" ht="15.75" customHeight="1">
      <c r="I556" s="1"/>
      <c r="J556" s="1"/>
    </row>
    <row r="557" spans="9:10" ht="15.75" customHeight="1">
      <c r="I557" s="1"/>
      <c r="J557" s="1"/>
    </row>
    <row r="558" spans="9:10" ht="15.75" customHeight="1">
      <c r="I558" s="1"/>
      <c r="J558" s="1"/>
    </row>
    <row r="559" spans="9:10" ht="15.75" customHeight="1">
      <c r="I559" s="1"/>
      <c r="J559" s="1"/>
    </row>
    <row r="560" spans="9:10" ht="15.75" customHeight="1">
      <c r="I560" s="1"/>
      <c r="J560" s="1"/>
    </row>
    <row r="561" spans="9:10" ht="15.75" customHeight="1">
      <c r="I561" s="1"/>
      <c r="J561" s="1"/>
    </row>
    <row r="562" spans="9:10" ht="15.75" customHeight="1">
      <c r="I562" s="1"/>
      <c r="J562" s="1"/>
    </row>
    <row r="563" spans="9:10" ht="15.75" customHeight="1">
      <c r="I563" s="1"/>
      <c r="J563" s="1"/>
    </row>
    <row r="564" spans="9:10" ht="15.75" customHeight="1">
      <c r="I564" s="1"/>
      <c r="J564" s="1"/>
    </row>
    <row r="565" spans="9:10" ht="15.75" customHeight="1">
      <c r="I565" s="1"/>
      <c r="J565" s="1"/>
    </row>
    <row r="566" spans="9:10" ht="15.75" customHeight="1">
      <c r="I566" s="1"/>
      <c r="J566" s="1"/>
    </row>
    <row r="567" spans="9:10" ht="15.75" customHeight="1">
      <c r="I567" s="1"/>
      <c r="J567" s="1"/>
    </row>
    <row r="568" spans="9:10" ht="15.75" customHeight="1">
      <c r="I568" s="1"/>
      <c r="J568" s="1"/>
    </row>
    <row r="569" spans="9:10" ht="15.75" customHeight="1">
      <c r="I569" s="1"/>
      <c r="J569" s="1"/>
    </row>
    <row r="570" spans="9:10" ht="15.75" customHeight="1">
      <c r="I570" s="1"/>
      <c r="J570" s="1"/>
    </row>
    <row r="571" spans="9:10" ht="15.75" customHeight="1">
      <c r="I571" s="1"/>
      <c r="J571" s="1"/>
    </row>
    <row r="572" spans="9:10" ht="15.75" customHeight="1">
      <c r="I572" s="1"/>
      <c r="J572" s="1"/>
    </row>
    <row r="573" spans="9:10" ht="15.75" customHeight="1">
      <c r="I573" s="1"/>
      <c r="J573" s="1"/>
    </row>
    <row r="574" spans="9:10" ht="15.75" customHeight="1">
      <c r="I574" s="1"/>
      <c r="J574" s="1"/>
    </row>
    <row r="575" spans="9:10" ht="15.75" customHeight="1">
      <c r="I575" s="1"/>
      <c r="J575" s="1"/>
    </row>
    <row r="576" spans="9:10" ht="15.75" customHeight="1">
      <c r="I576" s="1"/>
      <c r="J576" s="1"/>
    </row>
    <row r="577" spans="9:10" ht="15.75" customHeight="1">
      <c r="I577" s="1"/>
      <c r="J577" s="1"/>
    </row>
    <row r="578" spans="9:10" ht="15.75" customHeight="1">
      <c r="I578" s="1"/>
      <c r="J578" s="1"/>
    </row>
    <row r="579" spans="9:10" ht="15.75" customHeight="1">
      <c r="I579" s="1"/>
      <c r="J579" s="1"/>
    </row>
    <row r="580" spans="9:10" ht="15.75" customHeight="1">
      <c r="I580" s="1"/>
      <c r="J580" s="1"/>
    </row>
    <row r="581" spans="9:10" ht="15.75" customHeight="1">
      <c r="I581" s="1"/>
      <c r="J581" s="1"/>
    </row>
    <row r="582" spans="9:10" ht="15.75" customHeight="1">
      <c r="I582" s="1"/>
      <c r="J582" s="1"/>
    </row>
    <row r="583" spans="9:10" ht="15.75" customHeight="1">
      <c r="I583" s="1"/>
      <c r="J583" s="1"/>
    </row>
    <row r="584" spans="9:10" ht="15.75" customHeight="1">
      <c r="I584" s="1"/>
      <c r="J584" s="1"/>
    </row>
    <row r="585" spans="9:10" ht="15.75" customHeight="1">
      <c r="I585" s="1"/>
      <c r="J585" s="1"/>
    </row>
    <row r="586" spans="9:10" ht="15.75" customHeight="1">
      <c r="I586" s="1"/>
      <c r="J586" s="1"/>
    </row>
    <row r="587" spans="9:10" ht="15.75" customHeight="1">
      <c r="I587" s="1"/>
      <c r="J587" s="1"/>
    </row>
    <row r="588" spans="9:10" ht="15.75" customHeight="1">
      <c r="I588" s="1"/>
      <c r="J588" s="1"/>
    </row>
    <row r="589" spans="9:10" ht="15.75" customHeight="1">
      <c r="I589" s="1"/>
      <c r="J589" s="1"/>
    </row>
    <row r="590" spans="9:10" ht="15.75" customHeight="1">
      <c r="I590" s="1"/>
      <c r="J590" s="1"/>
    </row>
    <row r="591" spans="9:10" ht="15.75" customHeight="1">
      <c r="I591" s="1"/>
      <c r="J591" s="1"/>
    </row>
    <row r="592" spans="9:10" ht="15.75" customHeight="1">
      <c r="I592" s="1"/>
      <c r="J592" s="1"/>
    </row>
    <row r="593" spans="9:10" ht="15.75" customHeight="1">
      <c r="I593" s="1"/>
      <c r="J593" s="1"/>
    </row>
    <row r="594" spans="9:10" ht="15.75" customHeight="1">
      <c r="I594" s="1"/>
      <c r="J594" s="1"/>
    </row>
    <row r="595" spans="9:10" ht="15.75" customHeight="1">
      <c r="I595" s="1"/>
      <c r="J595" s="1"/>
    </row>
    <row r="596" spans="9:10" ht="15.75" customHeight="1">
      <c r="I596" s="1"/>
      <c r="J596" s="1"/>
    </row>
    <row r="597" spans="9:10" ht="15.75" customHeight="1">
      <c r="I597" s="1"/>
      <c r="J597" s="1"/>
    </row>
    <row r="598" spans="9:10" ht="15.75" customHeight="1">
      <c r="I598" s="1"/>
      <c r="J598" s="1"/>
    </row>
    <row r="599" spans="9:10" ht="15.75" customHeight="1">
      <c r="I599" s="1"/>
      <c r="J599" s="1"/>
    </row>
    <row r="600" spans="9:10" ht="15.75" customHeight="1">
      <c r="I600" s="1"/>
      <c r="J600" s="1"/>
    </row>
    <row r="601" spans="9:10" ht="15.75" customHeight="1">
      <c r="I601" s="1"/>
      <c r="J601" s="1"/>
    </row>
    <row r="602" spans="9:10" ht="15.75" customHeight="1">
      <c r="I602" s="1"/>
      <c r="J602" s="1"/>
    </row>
    <row r="603" spans="9:10" ht="15.75" customHeight="1">
      <c r="I603" s="1"/>
      <c r="J603" s="1"/>
    </row>
    <row r="604" spans="9:10" ht="15.75" customHeight="1">
      <c r="I604" s="1"/>
      <c r="J604" s="1"/>
    </row>
    <row r="605" spans="9:10" ht="15.75" customHeight="1">
      <c r="I605" s="1"/>
      <c r="J605" s="1"/>
    </row>
    <row r="606" spans="9:10" ht="15.75" customHeight="1">
      <c r="I606" s="1"/>
      <c r="J606" s="1"/>
    </row>
    <row r="607" spans="9:10" ht="15.75" customHeight="1">
      <c r="I607" s="1"/>
      <c r="J607" s="1"/>
    </row>
    <row r="608" spans="9:10" ht="15.75" customHeight="1">
      <c r="I608" s="1"/>
      <c r="J608" s="1"/>
    </row>
    <row r="609" spans="9:10" ht="15.75" customHeight="1">
      <c r="I609" s="1"/>
      <c r="J609" s="1"/>
    </row>
    <row r="610" spans="9:10" ht="15.75" customHeight="1">
      <c r="I610" s="1"/>
      <c r="J610" s="1"/>
    </row>
    <row r="611" spans="9:10" ht="15.75" customHeight="1">
      <c r="I611" s="1"/>
      <c r="J611" s="1"/>
    </row>
    <row r="612" spans="9:10" ht="15.75" customHeight="1">
      <c r="I612" s="1"/>
      <c r="J612" s="1"/>
    </row>
    <row r="613" spans="9:10" ht="15.75" customHeight="1">
      <c r="I613" s="1"/>
      <c r="J613" s="1"/>
    </row>
    <row r="614" spans="9:10" ht="15.75" customHeight="1">
      <c r="I614" s="1"/>
      <c r="J614" s="1"/>
    </row>
    <row r="615" spans="9:10" ht="15.75" customHeight="1">
      <c r="I615" s="1"/>
      <c r="J615" s="1"/>
    </row>
    <row r="616" spans="9:10" ht="15.75" customHeight="1">
      <c r="I616" s="1"/>
      <c r="J616" s="1"/>
    </row>
    <row r="617" spans="9:10" ht="15.75" customHeight="1">
      <c r="I617" s="1"/>
      <c r="J617" s="1"/>
    </row>
    <row r="618" spans="9:10" ht="15.75" customHeight="1">
      <c r="I618" s="1"/>
      <c r="J618" s="1"/>
    </row>
    <row r="619" spans="9:10" ht="15.75" customHeight="1">
      <c r="I619" s="1"/>
      <c r="J619" s="1"/>
    </row>
    <row r="620" spans="9:10" ht="15.75" customHeight="1">
      <c r="I620" s="1"/>
      <c r="J620" s="1"/>
    </row>
    <row r="621" spans="9:10" ht="15.75" customHeight="1">
      <c r="I621" s="1"/>
      <c r="J621" s="1"/>
    </row>
    <row r="622" spans="9:10" ht="15.75" customHeight="1">
      <c r="I622" s="1"/>
      <c r="J622" s="1"/>
    </row>
    <row r="623" spans="9:10" ht="15.75" customHeight="1">
      <c r="I623" s="1"/>
      <c r="J623" s="1"/>
    </row>
    <row r="624" spans="9:10" ht="15.75" customHeight="1">
      <c r="I624" s="1"/>
      <c r="J624" s="1"/>
    </row>
    <row r="625" spans="9:10" ht="15.75" customHeight="1">
      <c r="I625" s="1"/>
      <c r="J625" s="1"/>
    </row>
    <row r="626" spans="9:10" ht="15.75" customHeight="1">
      <c r="I626" s="1"/>
      <c r="J626" s="1"/>
    </row>
    <row r="627" spans="9:10" ht="15.75" customHeight="1">
      <c r="I627" s="1"/>
      <c r="J627" s="1"/>
    </row>
    <row r="628" spans="9:10" ht="15.75" customHeight="1">
      <c r="I628" s="1"/>
      <c r="J628" s="1"/>
    </row>
    <row r="629" spans="9:10" ht="15.75" customHeight="1">
      <c r="I629" s="1"/>
      <c r="J629" s="1"/>
    </row>
    <row r="630" spans="9:10" ht="15.75" customHeight="1">
      <c r="I630" s="1"/>
      <c r="J630" s="1"/>
    </row>
    <row r="631" spans="9:10" ht="15.75" customHeight="1">
      <c r="I631" s="1"/>
      <c r="J631" s="1"/>
    </row>
    <row r="632" spans="9:10" ht="15.75" customHeight="1">
      <c r="I632" s="1"/>
      <c r="J632" s="1"/>
    </row>
    <row r="633" spans="9:10" ht="15.75" customHeight="1">
      <c r="I633" s="1"/>
      <c r="J633" s="1"/>
    </row>
    <row r="634" spans="9:10" ht="15.75" customHeight="1">
      <c r="I634" s="1"/>
      <c r="J634" s="1"/>
    </row>
    <row r="635" spans="9:10" ht="15.75" customHeight="1">
      <c r="I635" s="1"/>
      <c r="J635" s="1"/>
    </row>
    <row r="636" spans="9:10" ht="15.75" customHeight="1">
      <c r="I636" s="1"/>
      <c r="J636" s="1"/>
    </row>
    <row r="637" spans="9:10" ht="15.75" customHeight="1">
      <c r="I637" s="1"/>
      <c r="J637" s="1"/>
    </row>
    <row r="638" spans="9:10" ht="15.75" customHeight="1">
      <c r="I638" s="1"/>
      <c r="J638" s="1"/>
    </row>
    <row r="639" spans="9:10" ht="15.75" customHeight="1">
      <c r="I639" s="1"/>
      <c r="J639" s="1"/>
    </row>
    <row r="640" spans="9:10" ht="15.75" customHeight="1">
      <c r="I640" s="1"/>
      <c r="J640" s="1"/>
    </row>
    <row r="641" spans="9:10" ht="15.75" customHeight="1">
      <c r="I641" s="1"/>
      <c r="J641" s="1"/>
    </row>
    <row r="642" spans="9:10" ht="15.75" customHeight="1">
      <c r="I642" s="1"/>
      <c r="J642" s="1"/>
    </row>
    <row r="643" spans="9:10" ht="15.75" customHeight="1">
      <c r="I643" s="1"/>
      <c r="J643" s="1"/>
    </row>
    <row r="644" spans="9:10" ht="15.75" customHeight="1">
      <c r="I644" s="1"/>
      <c r="J644" s="1"/>
    </row>
    <row r="645" spans="9:10" ht="15.75" customHeight="1">
      <c r="I645" s="1"/>
      <c r="J645" s="1"/>
    </row>
    <row r="646" spans="9:10" ht="15.75" customHeight="1">
      <c r="I646" s="1"/>
      <c r="J646" s="1"/>
    </row>
    <row r="647" spans="9:10" ht="15.75" customHeight="1">
      <c r="I647" s="1"/>
      <c r="J647" s="1"/>
    </row>
    <row r="648" spans="9:10" ht="15.75" customHeight="1">
      <c r="I648" s="1"/>
      <c r="J648" s="1"/>
    </row>
    <row r="649" spans="9:10" ht="15.75" customHeight="1">
      <c r="I649" s="1"/>
      <c r="J649" s="1"/>
    </row>
    <row r="650" spans="9:10" ht="15.75" customHeight="1">
      <c r="I650" s="1"/>
      <c r="J650" s="1"/>
    </row>
    <row r="651" spans="9:10" ht="15.75" customHeight="1">
      <c r="I651" s="1"/>
      <c r="J651" s="1"/>
    </row>
    <row r="652" spans="9:10" ht="15.75" customHeight="1">
      <c r="I652" s="1"/>
      <c r="J652" s="1"/>
    </row>
    <row r="653" spans="9:10" ht="15.75" customHeight="1">
      <c r="I653" s="1"/>
      <c r="J653" s="1"/>
    </row>
    <row r="654" spans="9:10" ht="15.75" customHeight="1">
      <c r="I654" s="1"/>
      <c r="J654" s="1"/>
    </row>
    <row r="655" spans="9:10" ht="15.75" customHeight="1">
      <c r="I655" s="1"/>
      <c r="J655" s="1"/>
    </row>
    <row r="656" spans="9:10" ht="15.75" customHeight="1">
      <c r="I656" s="1"/>
      <c r="J656" s="1"/>
    </row>
    <row r="657" spans="9:10" ht="15.75" customHeight="1">
      <c r="I657" s="1"/>
      <c r="J657" s="1"/>
    </row>
    <row r="658" spans="9:10" ht="15.75" customHeight="1">
      <c r="I658" s="1"/>
      <c r="J658" s="1"/>
    </row>
    <row r="659" spans="9:10" ht="15.75" customHeight="1">
      <c r="I659" s="1"/>
      <c r="J659" s="1"/>
    </row>
    <row r="660" spans="9:10" ht="15.75" customHeight="1">
      <c r="I660" s="1"/>
      <c r="J660" s="1"/>
    </row>
    <row r="661" spans="9:10" ht="15.75" customHeight="1">
      <c r="I661" s="1"/>
      <c r="J661" s="1"/>
    </row>
    <row r="662" spans="9:10" ht="15.75" customHeight="1">
      <c r="I662" s="1"/>
      <c r="J662" s="1"/>
    </row>
    <row r="663" spans="9:10" ht="15.75" customHeight="1">
      <c r="I663" s="1"/>
      <c r="J663" s="1"/>
    </row>
    <row r="664" spans="9:10" ht="15.75" customHeight="1">
      <c r="I664" s="1"/>
      <c r="J664" s="1"/>
    </row>
    <row r="665" spans="9:10" ht="15.75" customHeight="1">
      <c r="I665" s="1"/>
      <c r="J665" s="1"/>
    </row>
    <row r="666" spans="9:10" ht="15.75" customHeight="1">
      <c r="I666" s="1"/>
      <c r="J666" s="1"/>
    </row>
    <row r="667" spans="9:10" ht="15.75" customHeight="1">
      <c r="I667" s="1"/>
      <c r="J667" s="1"/>
    </row>
    <row r="668" spans="9:10" ht="15.75" customHeight="1">
      <c r="I668" s="1"/>
      <c r="J668" s="1"/>
    </row>
    <row r="669" spans="9:10" ht="15.75" customHeight="1">
      <c r="I669" s="1"/>
      <c r="J669" s="1"/>
    </row>
    <row r="670" spans="9:10" ht="15.75" customHeight="1">
      <c r="I670" s="1"/>
      <c r="J670" s="1"/>
    </row>
    <row r="671" spans="9:10" ht="15.75" customHeight="1">
      <c r="I671" s="1"/>
      <c r="J671" s="1"/>
    </row>
    <row r="672" spans="9:10" ht="15.75" customHeight="1">
      <c r="I672" s="1"/>
      <c r="J672" s="1"/>
    </row>
    <row r="673" spans="9:10" ht="15.75" customHeight="1">
      <c r="I673" s="1"/>
      <c r="J673" s="1"/>
    </row>
    <row r="674" spans="9:10" ht="15.75" customHeight="1">
      <c r="I674" s="1"/>
      <c r="J674" s="1"/>
    </row>
    <row r="675" spans="9:10" ht="15.75" customHeight="1">
      <c r="I675" s="1"/>
      <c r="J675" s="1"/>
    </row>
    <row r="676" spans="9:10" ht="15.75" customHeight="1">
      <c r="I676" s="1"/>
      <c r="J676" s="1"/>
    </row>
    <row r="677" spans="9:10" ht="15.75" customHeight="1">
      <c r="I677" s="1"/>
      <c r="J677" s="1"/>
    </row>
    <row r="678" spans="9:10" ht="15.75" customHeight="1">
      <c r="I678" s="1"/>
      <c r="J678" s="1"/>
    </row>
    <row r="679" spans="9:10" ht="15.75" customHeight="1">
      <c r="I679" s="1"/>
      <c r="J679" s="1"/>
    </row>
    <row r="680" spans="9:10" ht="15.75" customHeight="1">
      <c r="I680" s="1"/>
      <c r="J680" s="1"/>
    </row>
    <row r="681" spans="9:10" ht="15.75" customHeight="1">
      <c r="I681" s="1"/>
      <c r="J681" s="1"/>
    </row>
    <row r="682" spans="9:10" ht="15.75" customHeight="1">
      <c r="I682" s="1"/>
      <c r="J682" s="1"/>
    </row>
    <row r="683" spans="9:10" ht="15.75" customHeight="1">
      <c r="I683" s="1"/>
      <c r="J683" s="1"/>
    </row>
    <row r="684" spans="9:10" ht="15.75" customHeight="1">
      <c r="I684" s="1"/>
      <c r="J684" s="1"/>
    </row>
    <row r="685" spans="9:10" ht="15.75" customHeight="1">
      <c r="I685" s="1"/>
      <c r="J685" s="1"/>
    </row>
    <row r="686" spans="9:10" ht="15.75" customHeight="1">
      <c r="I686" s="1"/>
      <c r="J686" s="1"/>
    </row>
    <row r="687" spans="9:10" ht="15.75" customHeight="1">
      <c r="I687" s="1"/>
      <c r="J687" s="1"/>
    </row>
    <row r="688" spans="9:10" ht="15.75" customHeight="1">
      <c r="I688" s="1"/>
      <c r="J688" s="1"/>
    </row>
    <row r="689" spans="9:10" ht="15.75" customHeight="1">
      <c r="I689" s="1"/>
      <c r="J689" s="1"/>
    </row>
    <row r="690" spans="9:10" ht="15.75" customHeight="1">
      <c r="I690" s="1"/>
      <c r="J690" s="1"/>
    </row>
    <row r="691" spans="9:10" ht="15.75" customHeight="1">
      <c r="I691" s="1"/>
      <c r="J691" s="1"/>
    </row>
    <row r="692" spans="9:10" ht="15.75" customHeight="1">
      <c r="I692" s="1"/>
      <c r="J692" s="1"/>
    </row>
    <row r="693" spans="9:10" ht="15.75" customHeight="1">
      <c r="I693" s="1"/>
      <c r="J693" s="1"/>
    </row>
    <row r="694" spans="9:10" ht="15.75" customHeight="1">
      <c r="I694" s="1"/>
      <c r="J694" s="1"/>
    </row>
    <row r="695" spans="9:10" ht="15.75" customHeight="1">
      <c r="I695" s="1"/>
      <c r="J695" s="1"/>
    </row>
    <row r="696" spans="9:10" ht="15.75" customHeight="1">
      <c r="I696" s="1"/>
      <c r="J696" s="1"/>
    </row>
    <row r="697" spans="9:10" ht="15.75" customHeight="1">
      <c r="I697" s="1"/>
      <c r="J697" s="1"/>
    </row>
    <row r="698" spans="9:10" ht="15.75" customHeight="1">
      <c r="I698" s="1"/>
      <c r="J698" s="1"/>
    </row>
    <row r="699" spans="9:10" ht="15.75" customHeight="1">
      <c r="I699" s="1"/>
      <c r="J699" s="1"/>
    </row>
    <row r="700" spans="9:10" ht="15.75" customHeight="1">
      <c r="I700" s="1"/>
      <c r="J700" s="1"/>
    </row>
    <row r="701" spans="9:10" ht="15.75" customHeight="1">
      <c r="I701" s="1"/>
      <c r="J701" s="1"/>
    </row>
    <row r="702" spans="9:10" ht="15.75" customHeight="1">
      <c r="I702" s="1"/>
      <c r="J702" s="1"/>
    </row>
    <row r="703" spans="9:10" ht="15.75" customHeight="1">
      <c r="I703" s="1"/>
      <c r="J703" s="1"/>
    </row>
    <row r="704" spans="9:10" ht="15.75" customHeight="1">
      <c r="I704" s="1"/>
      <c r="J704" s="1"/>
    </row>
    <row r="705" spans="9:10" ht="15.75" customHeight="1">
      <c r="I705" s="1"/>
      <c r="J705" s="1"/>
    </row>
    <row r="706" spans="9:10" ht="15.75" customHeight="1">
      <c r="I706" s="1"/>
      <c r="J706" s="1"/>
    </row>
    <row r="707" spans="9:10" ht="15.75" customHeight="1">
      <c r="I707" s="1"/>
      <c r="J707" s="1"/>
    </row>
    <row r="708" spans="9:10" ht="15.75" customHeight="1">
      <c r="I708" s="1"/>
      <c r="J708" s="1"/>
    </row>
    <row r="709" spans="9:10" ht="15.75" customHeight="1">
      <c r="I709" s="1"/>
      <c r="J709" s="1"/>
    </row>
    <row r="710" spans="9:10" ht="15.75" customHeight="1">
      <c r="I710" s="1"/>
      <c r="J710" s="1"/>
    </row>
    <row r="711" spans="9:10" ht="15.75" customHeight="1">
      <c r="I711" s="1"/>
      <c r="J711" s="1"/>
    </row>
    <row r="712" spans="9:10" ht="15.75" customHeight="1">
      <c r="I712" s="1"/>
      <c r="J712" s="1"/>
    </row>
    <row r="713" spans="9:10" ht="15.75" customHeight="1">
      <c r="I713" s="1"/>
      <c r="J713" s="1"/>
    </row>
    <row r="714" spans="9:10" ht="15.75" customHeight="1">
      <c r="I714" s="1"/>
      <c r="J714" s="1"/>
    </row>
    <row r="715" spans="9:10" ht="15.75" customHeight="1">
      <c r="I715" s="1"/>
      <c r="J715" s="1"/>
    </row>
    <row r="716" spans="9:10" ht="15.75" customHeight="1">
      <c r="I716" s="1"/>
      <c r="J716" s="1"/>
    </row>
    <row r="717" spans="9:10" ht="15.75" customHeight="1">
      <c r="I717" s="1"/>
      <c r="J717" s="1"/>
    </row>
    <row r="718" spans="9:10" ht="15.75" customHeight="1">
      <c r="I718" s="1"/>
      <c r="J718" s="1"/>
    </row>
    <row r="719" spans="9:10" ht="15.75" customHeight="1">
      <c r="I719" s="1"/>
      <c r="J719" s="1"/>
    </row>
    <row r="720" spans="9:10" ht="15.75" customHeight="1">
      <c r="I720" s="1"/>
      <c r="J720" s="1"/>
    </row>
    <row r="721" spans="9:10" ht="15.75" customHeight="1">
      <c r="I721" s="1"/>
      <c r="J721" s="1"/>
    </row>
    <row r="722" spans="9:10" ht="15.75" customHeight="1">
      <c r="I722" s="1"/>
      <c r="J722" s="1"/>
    </row>
    <row r="723" spans="9:10" ht="15.75" customHeight="1">
      <c r="I723" s="1"/>
      <c r="J723" s="1"/>
    </row>
    <row r="724" spans="9:10" ht="15.75" customHeight="1">
      <c r="I724" s="1"/>
      <c r="J724" s="1"/>
    </row>
    <row r="725" spans="9:10" ht="15.75" customHeight="1">
      <c r="I725" s="1"/>
      <c r="J725" s="1"/>
    </row>
    <row r="726" spans="9:10" ht="15.75" customHeight="1">
      <c r="I726" s="1"/>
      <c r="J726" s="1"/>
    </row>
    <row r="727" spans="9:10" ht="15.75" customHeight="1">
      <c r="I727" s="1"/>
      <c r="J727" s="1"/>
    </row>
    <row r="728" spans="9:10" ht="15.75" customHeight="1">
      <c r="I728" s="1"/>
      <c r="J728" s="1"/>
    </row>
    <row r="729" spans="9:10" ht="15.75" customHeight="1">
      <c r="I729" s="1"/>
      <c r="J729" s="1"/>
    </row>
    <row r="730" spans="9:10" ht="15.75" customHeight="1">
      <c r="I730" s="1"/>
      <c r="J730" s="1"/>
    </row>
    <row r="731" spans="9:10" ht="15.75" customHeight="1">
      <c r="I731" s="1"/>
      <c r="J731" s="1"/>
    </row>
    <row r="732" spans="9:10" ht="15.75" customHeight="1">
      <c r="I732" s="1"/>
      <c r="J732" s="1"/>
    </row>
    <row r="733" spans="9:10" ht="15.75" customHeight="1">
      <c r="I733" s="1"/>
      <c r="J733" s="1"/>
    </row>
    <row r="734" spans="9:10" ht="15.75" customHeight="1">
      <c r="I734" s="1"/>
      <c r="J734" s="1"/>
    </row>
    <row r="735" spans="9:10" ht="15.75" customHeight="1">
      <c r="I735" s="1"/>
      <c r="J735" s="1"/>
    </row>
    <row r="736" spans="9:10" ht="15.75" customHeight="1">
      <c r="I736" s="1"/>
      <c r="J736" s="1"/>
    </row>
    <row r="737" spans="9:10" ht="15.75" customHeight="1">
      <c r="I737" s="1"/>
      <c r="J737" s="1"/>
    </row>
    <row r="738" spans="9:10" ht="15.75" customHeight="1">
      <c r="I738" s="1"/>
      <c r="J738" s="1"/>
    </row>
    <row r="739" spans="9:10" ht="15.75" customHeight="1">
      <c r="I739" s="1"/>
      <c r="J739" s="1"/>
    </row>
    <row r="740" spans="9:10" ht="15.75" customHeight="1">
      <c r="I740" s="1"/>
      <c r="J740" s="1"/>
    </row>
    <row r="741" spans="9:10" ht="15.75" customHeight="1">
      <c r="I741" s="1"/>
      <c r="J741" s="1"/>
    </row>
    <row r="742" spans="9:10" ht="15.75" customHeight="1">
      <c r="I742" s="1"/>
      <c r="J742" s="1"/>
    </row>
    <row r="743" spans="9:10" ht="15.75" customHeight="1">
      <c r="I743" s="1"/>
      <c r="J743" s="1"/>
    </row>
    <row r="744" spans="9:10" ht="15.75" customHeight="1">
      <c r="I744" s="1"/>
      <c r="J744" s="1"/>
    </row>
    <row r="745" spans="9:10" ht="15.75" customHeight="1">
      <c r="I745" s="1"/>
      <c r="J745" s="1"/>
    </row>
    <row r="746" spans="9:10" ht="15.75" customHeight="1">
      <c r="I746" s="1"/>
      <c r="J746" s="1"/>
    </row>
    <row r="747" spans="9:10" ht="15.75" customHeight="1">
      <c r="I747" s="1"/>
      <c r="J747" s="1"/>
    </row>
    <row r="748" spans="9:10" ht="15.75" customHeight="1">
      <c r="I748" s="1"/>
      <c r="J748" s="1"/>
    </row>
    <row r="749" spans="9:10" ht="15.75" customHeight="1">
      <c r="I749" s="1"/>
      <c r="J749" s="1"/>
    </row>
    <row r="750" spans="9:10" ht="15.75" customHeight="1">
      <c r="I750" s="1"/>
      <c r="J750" s="1"/>
    </row>
    <row r="751" spans="9:10" ht="15.75" customHeight="1">
      <c r="I751" s="1"/>
      <c r="J751" s="1"/>
    </row>
    <row r="752" spans="9:10" ht="15.75" customHeight="1">
      <c r="I752" s="1"/>
      <c r="J752" s="1"/>
    </row>
    <row r="753" spans="9:10" ht="15.75" customHeight="1">
      <c r="I753" s="1"/>
      <c r="J753" s="1"/>
    </row>
    <row r="754" spans="9:10" ht="15.75" customHeight="1">
      <c r="I754" s="1"/>
      <c r="J754" s="1"/>
    </row>
    <row r="755" spans="9:10" ht="15.75" customHeight="1">
      <c r="I755" s="1"/>
      <c r="J755" s="1"/>
    </row>
    <row r="756" spans="9:10" ht="15.75" customHeight="1">
      <c r="I756" s="1"/>
      <c r="J756" s="1"/>
    </row>
    <row r="757" spans="9:10" ht="15.75" customHeight="1">
      <c r="I757" s="1"/>
      <c r="J757" s="1"/>
    </row>
    <row r="758" spans="9:10" ht="15.75" customHeight="1">
      <c r="I758" s="1"/>
      <c r="J758" s="1"/>
    </row>
    <row r="759" spans="9:10" ht="15.75" customHeight="1">
      <c r="I759" s="1"/>
      <c r="J759" s="1"/>
    </row>
    <row r="760" spans="9:10" ht="15.75" customHeight="1">
      <c r="I760" s="1"/>
      <c r="J760" s="1"/>
    </row>
    <row r="761" spans="9:10" ht="15.75" customHeight="1">
      <c r="I761" s="1"/>
      <c r="J761" s="1"/>
    </row>
    <row r="762" spans="9:10" ht="15.75" customHeight="1">
      <c r="I762" s="1"/>
      <c r="J762" s="1"/>
    </row>
    <row r="763" spans="9:10" ht="15.75" customHeight="1">
      <c r="I763" s="1"/>
      <c r="J763" s="1"/>
    </row>
    <row r="764" spans="9:10" ht="15.75" customHeight="1">
      <c r="I764" s="1"/>
      <c r="J764" s="1"/>
    </row>
    <row r="765" spans="9:10" ht="15.75" customHeight="1">
      <c r="I765" s="1"/>
      <c r="J765" s="1"/>
    </row>
    <row r="766" spans="9:10" ht="15.75" customHeight="1">
      <c r="I766" s="1"/>
      <c r="J766" s="1"/>
    </row>
    <row r="767" spans="9:10" ht="15.75" customHeight="1">
      <c r="I767" s="1"/>
      <c r="J767" s="1"/>
    </row>
    <row r="768" spans="9:10" ht="15.75" customHeight="1">
      <c r="I768" s="1"/>
      <c r="J768" s="1"/>
    </row>
    <row r="769" spans="9:10" ht="15.75" customHeight="1">
      <c r="I769" s="1"/>
      <c r="J769" s="1"/>
    </row>
    <row r="770" spans="9:10" ht="15.75" customHeight="1">
      <c r="I770" s="1"/>
      <c r="J770" s="1"/>
    </row>
    <row r="771" spans="9:10" ht="15.75" customHeight="1">
      <c r="I771" s="1"/>
      <c r="J771" s="1"/>
    </row>
    <row r="772" spans="9:10" ht="15.75" customHeight="1">
      <c r="I772" s="1"/>
      <c r="J772" s="1"/>
    </row>
    <row r="773" spans="9:10" ht="15.75" customHeight="1">
      <c r="I773" s="1"/>
      <c r="J773" s="1"/>
    </row>
    <row r="774" spans="9:10" ht="15.75" customHeight="1">
      <c r="I774" s="1"/>
      <c r="J774" s="1"/>
    </row>
    <row r="775" spans="9:10" ht="15.75" customHeight="1">
      <c r="I775" s="1"/>
      <c r="J775" s="1"/>
    </row>
    <row r="776" spans="9:10" ht="15.75" customHeight="1">
      <c r="I776" s="1"/>
      <c r="J776" s="1"/>
    </row>
    <row r="777" spans="9:10" ht="15.75" customHeight="1">
      <c r="I777" s="1"/>
      <c r="J777" s="1"/>
    </row>
    <row r="778" spans="9:10" ht="15.75" customHeight="1">
      <c r="I778" s="1"/>
      <c r="J778" s="1"/>
    </row>
    <row r="779" spans="9:10" ht="15.75" customHeight="1">
      <c r="I779" s="1"/>
      <c r="J779" s="1"/>
    </row>
    <row r="780" spans="9:10" ht="15.75" customHeight="1">
      <c r="I780" s="1"/>
      <c r="J780" s="1"/>
    </row>
    <row r="781" spans="9:10" ht="15.75" customHeight="1">
      <c r="I781" s="1"/>
      <c r="J781" s="1"/>
    </row>
    <row r="782" spans="9:10" ht="15.75" customHeight="1">
      <c r="I782" s="1"/>
      <c r="J782" s="1"/>
    </row>
    <row r="783" spans="9:10" ht="15.75" customHeight="1">
      <c r="I783" s="1"/>
      <c r="J783" s="1"/>
    </row>
    <row r="784" spans="9:10" ht="15.75" customHeight="1">
      <c r="I784" s="1"/>
      <c r="J784" s="1"/>
    </row>
    <row r="785" spans="9:10" ht="15.75" customHeight="1">
      <c r="I785" s="1"/>
      <c r="J785" s="1"/>
    </row>
    <row r="786" spans="9:10" ht="15.75" customHeight="1">
      <c r="I786" s="1"/>
      <c r="J786" s="1"/>
    </row>
    <row r="787" spans="9:10" ht="15.75" customHeight="1">
      <c r="I787" s="1"/>
      <c r="J787" s="1"/>
    </row>
    <row r="788" spans="9:10" ht="15.75" customHeight="1">
      <c r="I788" s="1"/>
      <c r="J788" s="1"/>
    </row>
    <row r="789" spans="9:10" ht="15.75" customHeight="1">
      <c r="I789" s="1"/>
      <c r="J789" s="1"/>
    </row>
    <row r="790" spans="9:10" ht="15.75" customHeight="1">
      <c r="I790" s="1"/>
      <c r="J790" s="1"/>
    </row>
    <row r="791" spans="9:10" ht="15.75" customHeight="1">
      <c r="I791" s="1"/>
      <c r="J791" s="1"/>
    </row>
    <row r="792" spans="9:10" ht="15.75" customHeight="1">
      <c r="I792" s="1"/>
      <c r="J792" s="1"/>
    </row>
    <row r="793" spans="9:10" ht="15.75" customHeight="1">
      <c r="I793" s="1"/>
      <c r="J793" s="1"/>
    </row>
    <row r="794" spans="9:10" ht="15.75" customHeight="1">
      <c r="I794" s="1"/>
      <c r="J794" s="1"/>
    </row>
    <row r="795" spans="9:10" ht="15.75" customHeight="1">
      <c r="I795" s="1"/>
      <c r="J795" s="1"/>
    </row>
    <row r="796" spans="9:10" ht="15.75" customHeight="1">
      <c r="I796" s="1"/>
      <c r="J796" s="1"/>
    </row>
    <row r="797" spans="9:10" ht="15.75" customHeight="1">
      <c r="I797" s="1"/>
      <c r="J797" s="1"/>
    </row>
    <row r="798" spans="9:10" ht="15.75" customHeight="1">
      <c r="I798" s="1"/>
      <c r="J798" s="1"/>
    </row>
    <row r="799" spans="9:10" ht="15.75" customHeight="1">
      <c r="I799" s="1"/>
      <c r="J799" s="1"/>
    </row>
    <row r="800" spans="9:10" ht="15.75" customHeight="1">
      <c r="I800" s="1"/>
      <c r="J800" s="1"/>
    </row>
    <row r="801" spans="9:10" ht="15.75" customHeight="1">
      <c r="I801" s="1"/>
      <c r="J801" s="1"/>
    </row>
    <row r="802" spans="9:10" ht="15.75" customHeight="1">
      <c r="I802" s="1"/>
      <c r="J802" s="1"/>
    </row>
    <row r="803" spans="9:10" ht="15.75" customHeight="1">
      <c r="I803" s="1"/>
      <c r="J803" s="1"/>
    </row>
    <row r="804" spans="9:10" ht="15.75" customHeight="1">
      <c r="I804" s="1"/>
      <c r="J804" s="1"/>
    </row>
    <row r="805" spans="9:10" ht="15.75" customHeight="1">
      <c r="I805" s="1"/>
      <c r="J805" s="1"/>
    </row>
    <row r="806" spans="9:10" ht="15.75" customHeight="1">
      <c r="I806" s="1"/>
      <c r="J806" s="1"/>
    </row>
    <row r="807" spans="9:10" ht="15.75" customHeight="1">
      <c r="I807" s="1"/>
      <c r="J807" s="1"/>
    </row>
    <row r="808" spans="9:10" ht="15.75" customHeight="1">
      <c r="I808" s="1"/>
      <c r="J808" s="1"/>
    </row>
    <row r="809" spans="9:10" ht="15.75" customHeight="1">
      <c r="I809" s="1"/>
      <c r="J809" s="1"/>
    </row>
    <row r="810" spans="9:10" ht="15.75" customHeight="1">
      <c r="I810" s="1"/>
      <c r="J810" s="1"/>
    </row>
    <row r="811" spans="9:10" ht="15.75" customHeight="1">
      <c r="I811" s="1"/>
      <c r="J811" s="1"/>
    </row>
    <row r="812" spans="9:10" ht="15.75" customHeight="1">
      <c r="I812" s="1"/>
      <c r="J812" s="1"/>
    </row>
    <row r="813" spans="9:10" ht="15.75" customHeight="1">
      <c r="I813" s="1"/>
      <c r="J813" s="1"/>
    </row>
    <row r="814" spans="9:10" ht="15.75" customHeight="1">
      <c r="I814" s="1"/>
      <c r="J814" s="1"/>
    </row>
    <row r="815" spans="9:10" ht="15.75" customHeight="1">
      <c r="I815" s="1"/>
      <c r="J815" s="1"/>
    </row>
    <row r="816" spans="9:10" ht="15.75" customHeight="1">
      <c r="I816" s="1"/>
      <c r="J816" s="1"/>
    </row>
    <row r="817" spans="9:10" ht="15.75" customHeight="1">
      <c r="I817" s="1"/>
      <c r="J817" s="1"/>
    </row>
    <row r="818" spans="9:10" ht="15.75" customHeight="1">
      <c r="I818" s="1"/>
      <c r="J818" s="1"/>
    </row>
    <row r="819" spans="9:10" ht="15.75" customHeight="1">
      <c r="I819" s="1"/>
      <c r="J819" s="1"/>
    </row>
    <row r="820" spans="9:10" ht="15.75" customHeight="1">
      <c r="I820" s="1"/>
      <c r="J820" s="1"/>
    </row>
    <row r="821" spans="9:10" ht="15.75" customHeight="1">
      <c r="I821" s="1"/>
      <c r="J821" s="1"/>
    </row>
    <row r="822" spans="9:10" ht="15.75" customHeight="1">
      <c r="I822" s="1"/>
      <c r="J822" s="1"/>
    </row>
    <row r="823" spans="9:10" ht="15.75" customHeight="1">
      <c r="I823" s="1"/>
      <c r="J823" s="1"/>
    </row>
    <row r="824" spans="9:10" ht="15.75" customHeight="1">
      <c r="I824" s="1"/>
      <c r="J824" s="1"/>
    </row>
    <row r="825" spans="9:10" ht="15.75" customHeight="1">
      <c r="I825" s="1"/>
      <c r="J825" s="1"/>
    </row>
    <row r="826" spans="9:10" ht="15.75" customHeight="1">
      <c r="I826" s="1"/>
      <c r="J826" s="1"/>
    </row>
    <row r="827" spans="9:10" ht="15.75" customHeight="1">
      <c r="I827" s="1"/>
      <c r="J827" s="1"/>
    </row>
    <row r="828" spans="9:10" ht="15.75" customHeight="1">
      <c r="I828" s="1"/>
      <c r="J828" s="1"/>
    </row>
    <row r="829" spans="9:10" ht="15.75" customHeight="1">
      <c r="I829" s="1"/>
      <c r="J829" s="1"/>
    </row>
    <row r="830" spans="9:10" ht="15.75" customHeight="1">
      <c r="I830" s="1"/>
      <c r="J830" s="1"/>
    </row>
    <row r="831" spans="9:10" ht="15.75" customHeight="1">
      <c r="I831" s="1"/>
      <c r="J831" s="1"/>
    </row>
    <row r="832" spans="9:10" ht="15.75" customHeight="1">
      <c r="I832" s="1"/>
      <c r="J832" s="1"/>
    </row>
    <row r="833" spans="9:10" ht="15.75" customHeight="1">
      <c r="I833" s="1"/>
      <c r="J833" s="1"/>
    </row>
    <row r="834" spans="9:10" ht="15.75" customHeight="1">
      <c r="I834" s="1"/>
      <c r="J834" s="1"/>
    </row>
    <row r="835" spans="9:10" ht="15.75" customHeight="1">
      <c r="I835" s="1"/>
      <c r="J835" s="1"/>
    </row>
    <row r="836" spans="9:10" ht="15.75" customHeight="1">
      <c r="I836" s="1"/>
      <c r="J836" s="1"/>
    </row>
    <row r="837" spans="9:10" ht="15.75" customHeight="1">
      <c r="I837" s="1"/>
      <c r="J837" s="1"/>
    </row>
    <row r="838" spans="9:10" ht="15.75" customHeight="1">
      <c r="I838" s="1"/>
      <c r="J838" s="1"/>
    </row>
    <row r="839" spans="9:10" ht="15.75" customHeight="1">
      <c r="I839" s="1"/>
      <c r="J839" s="1"/>
    </row>
    <row r="840" spans="9:10" ht="15.75" customHeight="1">
      <c r="I840" s="1"/>
      <c r="J840" s="1"/>
    </row>
    <row r="841" spans="9:10" ht="15.75" customHeight="1">
      <c r="I841" s="1"/>
      <c r="J841" s="1"/>
    </row>
    <row r="842" spans="9:10" ht="15.75" customHeight="1">
      <c r="I842" s="1"/>
      <c r="J842" s="1"/>
    </row>
    <row r="843" spans="9:10" ht="15.75" customHeight="1">
      <c r="I843" s="1"/>
      <c r="J843" s="1"/>
    </row>
    <row r="844" spans="9:10" ht="15.75" customHeight="1">
      <c r="I844" s="1"/>
      <c r="J844" s="1"/>
    </row>
    <row r="845" spans="9:10" ht="15.75" customHeight="1">
      <c r="I845" s="1"/>
      <c r="J845" s="1"/>
    </row>
    <row r="846" spans="9:10" ht="15.75" customHeight="1">
      <c r="I846" s="1"/>
      <c r="J846" s="1"/>
    </row>
    <row r="847" spans="9:10" ht="15.75" customHeight="1">
      <c r="I847" s="1"/>
      <c r="J847" s="1"/>
    </row>
    <row r="848" spans="9:10" ht="15.75" customHeight="1">
      <c r="I848" s="1"/>
      <c r="J848" s="1"/>
    </row>
    <row r="849" spans="9:10" ht="15.75" customHeight="1">
      <c r="I849" s="1"/>
      <c r="J849" s="1"/>
    </row>
    <row r="850" spans="9:10" ht="15.75" customHeight="1">
      <c r="I850" s="1"/>
      <c r="J850" s="1"/>
    </row>
    <row r="851" spans="9:10" ht="15.75" customHeight="1">
      <c r="I851" s="1"/>
      <c r="J851" s="1"/>
    </row>
    <row r="852" spans="9:10" ht="15.75" customHeight="1">
      <c r="I852" s="1"/>
      <c r="J852" s="1"/>
    </row>
    <row r="853" spans="9:10" ht="15.75" customHeight="1">
      <c r="I853" s="1"/>
      <c r="J853" s="1"/>
    </row>
    <row r="854" spans="9:10" ht="15.75" customHeight="1">
      <c r="I854" s="1"/>
      <c r="J854" s="1"/>
    </row>
    <row r="855" spans="9:10" ht="15.75" customHeight="1">
      <c r="I855" s="1"/>
      <c r="J855" s="1"/>
    </row>
    <row r="856" spans="9:10" ht="15.75" customHeight="1">
      <c r="I856" s="1"/>
      <c r="J856" s="1"/>
    </row>
    <row r="857" spans="9:10" ht="15.75" customHeight="1">
      <c r="I857" s="1"/>
      <c r="J857" s="1"/>
    </row>
    <row r="858" spans="9:10" ht="15.75" customHeight="1">
      <c r="I858" s="1"/>
      <c r="J858" s="1"/>
    </row>
    <row r="859" spans="9:10" ht="15.75" customHeight="1">
      <c r="I859" s="1"/>
      <c r="J859" s="1"/>
    </row>
    <row r="860" spans="9:10" ht="15.75" customHeight="1">
      <c r="I860" s="1"/>
      <c r="J860" s="1"/>
    </row>
    <row r="861" spans="9:10" ht="15.75" customHeight="1">
      <c r="I861" s="1"/>
      <c r="J861" s="1"/>
    </row>
    <row r="862" spans="9:10" ht="15.75" customHeight="1">
      <c r="I862" s="1"/>
      <c r="J862" s="1"/>
    </row>
    <row r="863" spans="9:10" ht="15.75" customHeight="1">
      <c r="I863" s="1"/>
      <c r="J863" s="1"/>
    </row>
    <row r="864" spans="9:10" ht="15.75" customHeight="1">
      <c r="I864" s="1"/>
      <c r="J864" s="1"/>
    </row>
    <row r="865" spans="9:10" ht="15.75" customHeight="1">
      <c r="I865" s="1"/>
      <c r="J865" s="1"/>
    </row>
    <row r="866" spans="9:10" ht="15.75" customHeight="1">
      <c r="I866" s="1"/>
      <c r="J866" s="1"/>
    </row>
    <row r="867" spans="9:10" ht="15.75" customHeight="1">
      <c r="I867" s="1"/>
      <c r="J867" s="1"/>
    </row>
    <row r="868" spans="9:10" ht="15.75" customHeight="1">
      <c r="I868" s="1"/>
      <c r="J868" s="1"/>
    </row>
    <row r="869" spans="9:10" ht="15.75" customHeight="1">
      <c r="I869" s="1"/>
      <c r="J869" s="1"/>
    </row>
    <row r="870" spans="9:10" ht="15.75" customHeight="1">
      <c r="I870" s="1"/>
      <c r="J870" s="1"/>
    </row>
    <row r="871" spans="9:10" ht="15.75" customHeight="1">
      <c r="I871" s="1"/>
      <c r="J871" s="1"/>
    </row>
    <row r="872" spans="9:10" ht="15.75" customHeight="1">
      <c r="I872" s="1"/>
      <c r="J872" s="1"/>
    </row>
    <row r="873" spans="9:10" ht="15.75" customHeight="1">
      <c r="I873" s="1"/>
      <c r="J873" s="1"/>
    </row>
    <row r="874" spans="9:10" ht="15.75" customHeight="1">
      <c r="I874" s="1"/>
      <c r="J874" s="1"/>
    </row>
    <row r="875" spans="9:10" ht="15.75" customHeight="1">
      <c r="I875" s="1"/>
      <c r="J875" s="1"/>
    </row>
    <row r="876" spans="9:10" ht="15.75" customHeight="1">
      <c r="I876" s="1"/>
      <c r="J876" s="1"/>
    </row>
    <row r="877" spans="9:10" ht="15.75" customHeight="1">
      <c r="I877" s="1"/>
      <c r="J877" s="1"/>
    </row>
    <row r="878" spans="9:10" ht="15.75" customHeight="1">
      <c r="I878" s="1"/>
      <c r="J878" s="1"/>
    </row>
    <row r="879" spans="9:10" ht="15.75" customHeight="1">
      <c r="I879" s="1"/>
      <c r="J879" s="1"/>
    </row>
    <row r="880" spans="9:10" ht="15.75" customHeight="1">
      <c r="I880" s="1"/>
      <c r="J880" s="1"/>
    </row>
    <row r="881" spans="9:10" ht="15.75" customHeight="1">
      <c r="I881" s="1"/>
      <c r="J881" s="1"/>
    </row>
    <row r="882" spans="9:10" ht="15.75" customHeight="1">
      <c r="I882" s="1"/>
      <c r="J882" s="1"/>
    </row>
    <row r="883" spans="9:10" ht="15.75" customHeight="1">
      <c r="I883" s="1"/>
      <c r="J883" s="1"/>
    </row>
    <row r="884" spans="9:10" ht="15.75" customHeight="1">
      <c r="I884" s="1"/>
      <c r="J884" s="1"/>
    </row>
    <row r="885" spans="9:10" ht="15.75" customHeight="1">
      <c r="I885" s="1"/>
      <c r="J885" s="1"/>
    </row>
    <row r="886" spans="9:10" ht="15.75" customHeight="1">
      <c r="I886" s="1"/>
      <c r="J886" s="1"/>
    </row>
    <row r="887" spans="9:10" ht="15.75" customHeight="1">
      <c r="I887" s="1"/>
      <c r="J887" s="1"/>
    </row>
    <row r="888" spans="9:10" ht="15.75" customHeight="1">
      <c r="I888" s="1"/>
      <c r="J888" s="1"/>
    </row>
    <row r="889" spans="9:10" ht="15.75" customHeight="1">
      <c r="I889" s="1"/>
      <c r="J889" s="1"/>
    </row>
    <row r="890" spans="9:10" ht="15.75" customHeight="1">
      <c r="I890" s="1"/>
      <c r="J890" s="1"/>
    </row>
    <row r="891" spans="9:10" ht="15.75" customHeight="1">
      <c r="I891" s="1"/>
      <c r="J891" s="1"/>
    </row>
    <row r="892" spans="9:10" ht="15.75" customHeight="1">
      <c r="I892" s="1"/>
      <c r="J892" s="1"/>
    </row>
    <row r="893" spans="9:10" ht="15.75" customHeight="1">
      <c r="I893" s="1"/>
      <c r="J893" s="1"/>
    </row>
    <row r="894" spans="9:10" ht="15.75" customHeight="1">
      <c r="I894" s="1"/>
      <c r="J894" s="1"/>
    </row>
    <row r="895" spans="9:10" ht="15.75" customHeight="1">
      <c r="I895" s="1"/>
      <c r="J895" s="1"/>
    </row>
    <row r="896" spans="9:10" ht="15.75" customHeight="1">
      <c r="I896" s="1"/>
      <c r="J896" s="1"/>
    </row>
    <row r="897" spans="9:10" ht="15.75" customHeight="1">
      <c r="I897" s="1"/>
      <c r="J897" s="1"/>
    </row>
    <row r="898" spans="9:10" ht="15.75" customHeight="1">
      <c r="I898" s="1"/>
      <c r="J898" s="1"/>
    </row>
    <row r="899" spans="9:10" ht="15.75" customHeight="1">
      <c r="I899" s="1"/>
      <c r="J899" s="1"/>
    </row>
    <row r="900" spans="9:10" ht="15.75" customHeight="1">
      <c r="I900" s="1"/>
      <c r="J900" s="1"/>
    </row>
    <row r="901" spans="9:10" ht="15.75" customHeight="1">
      <c r="I901" s="1"/>
      <c r="J901" s="1"/>
    </row>
    <row r="902" spans="9:10" ht="15.75" customHeight="1">
      <c r="I902" s="1"/>
      <c r="J902" s="1"/>
    </row>
    <row r="903" spans="9:10" ht="15.75" customHeight="1">
      <c r="I903" s="1"/>
      <c r="J903" s="1"/>
    </row>
    <row r="904" spans="9:10" ht="15.75" customHeight="1">
      <c r="I904" s="1"/>
      <c r="J904" s="1"/>
    </row>
    <row r="905" spans="9:10" ht="15.75" customHeight="1">
      <c r="I905" s="1"/>
      <c r="J905" s="1"/>
    </row>
    <row r="906" spans="9:10" ht="15.75" customHeight="1">
      <c r="I906" s="1"/>
      <c r="J906" s="1"/>
    </row>
    <row r="907" spans="9:10" ht="15.75" customHeight="1">
      <c r="I907" s="1"/>
      <c r="J907" s="1"/>
    </row>
    <row r="908" spans="9:10" ht="15.75" customHeight="1">
      <c r="I908" s="1"/>
      <c r="J908" s="1"/>
    </row>
    <row r="909" spans="9:10" ht="15.75" customHeight="1">
      <c r="I909" s="1"/>
      <c r="J909" s="1"/>
    </row>
    <row r="910" spans="9:10" ht="15.75" customHeight="1">
      <c r="I910" s="1"/>
      <c r="J910" s="1"/>
    </row>
    <row r="911" spans="9:10" ht="15.75" customHeight="1">
      <c r="I911" s="1"/>
      <c r="J911" s="1"/>
    </row>
    <row r="912" spans="9:10" ht="15.75" customHeight="1">
      <c r="I912" s="1"/>
      <c r="J912" s="1"/>
    </row>
    <row r="913" spans="9:10" ht="15.75" customHeight="1">
      <c r="I913" s="1"/>
      <c r="J913" s="1"/>
    </row>
    <row r="914" spans="9:10" ht="15.75" customHeight="1">
      <c r="I914" s="1"/>
      <c r="J914" s="1"/>
    </row>
    <row r="915" spans="9:10" ht="15.75" customHeight="1">
      <c r="I915" s="1"/>
      <c r="J915" s="1"/>
    </row>
    <row r="916" spans="9:10" ht="15.75" customHeight="1">
      <c r="I916" s="1"/>
      <c r="J916" s="1"/>
    </row>
    <row r="917" spans="9:10" ht="15.75" customHeight="1">
      <c r="I917" s="1"/>
      <c r="J917" s="1"/>
    </row>
    <row r="918" spans="9:10" ht="15.75" customHeight="1">
      <c r="I918" s="1"/>
      <c r="J918" s="1"/>
    </row>
    <row r="919" spans="9:10" ht="15.75" customHeight="1">
      <c r="I919" s="1"/>
      <c r="J919" s="1"/>
    </row>
    <row r="920" spans="9:10" ht="15.75" customHeight="1">
      <c r="I920" s="1"/>
      <c r="J920" s="1"/>
    </row>
    <row r="921" spans="9:10" ht="15.75" customHeight="1">
      <c r="I921" s="1"/>
      <c r="J921" s="1"/>
    </row>
    <row r="922" spans="9:10" ht="15.75" customHeight="1">
      <c r="I922" s="1"/>
      <c r="J922" s="1"/>
    </row>
    <row r="923" spans="9:10" ht="15.75" customHeight="1">
      <c r="I923" s="1"/>
      <c r="J923" s="1"/>
    </row>
    <row r="924" spans="9:10" ht="15.75" customHeight="1">
      <c r="I924" s="1"/>
      <c r="J924" s="1"/>
    </row>
    <row r="925" spans="9:10" ht="15.75" customHeight="1">
      <c r="I925" s="1"/>
      <c r="J925" s="1"/>
    </row>
    <row r="926" spans="9:10" ht="15.75" customHeight="1">
      <c r="I926" s="1"/>
      <c r="J926" s="1"/>
    </row>
    <row r="927" spans="9:10" ht="15.75" customHeight="1">
      <c r="I927" s="1"/>
      <c r="J927" s="1"/>
    </row>
    <row r="928" spans="9:10" ht="15.75" customHeight="1">
      <c r="I928" s="1"/>
      <c r="J928" s="1"/>
    </row>
    <row r="929" spans="9:10" ht="15.75" customHeight="1">
      <c r="I929" s="1"/>
      <c r="J929" s="1"/>
    </row>
    <row r="930" spans="9:10" ht="15.75" customHeight="1">
      <c r="I930" s="1"/>
      <c r="J930" s="1"/>
    </row>
    <row r="931" spans="9:10" ht="15.75" customHeight="1">
      <c r="I931" s="1"/>
      <c r="J931" s="1"/>
    </row>
    <row r="932" spans="9:10" ht="15.75" customHeight="1">
      <c r="I932" s="1"/>
      <c r="J932" s="1"/>
    </row>
    <row r="933" spans="9:10" ht="15.75" customHeight="1">
      <c r="I933" s="1"/>
      <c r="J933" s="1"/>
    </row>
    <row r="934" spans="9:10" ht="15.75" customHeight="1">
      <c r="I934" s="1"/>
      <c r="J934" s="1"/>
    </row>
    <row r="935" spans="9:10" ht="15.75" customHeight="1">
      <c r="I935" s="1"/>
      <c r="J935" s="1"/>
    </row>
    <row r="936" spans="9:10" ht="15.75" customHeight="1">
      <c r="I936" s="1"/>
      <c r="J936" s="1"/>
    </row>
    <row r="937" spans="9:10" ht="15.75" customHeight="1">
      <c r="I937" s="1"/>
      <c r="J937" s="1"/>
    </row>
    <row r="938" spans="9:10" ht="15.75" customHeight="1">
      <c r="I938" s="1"/>
      <c r="J938" s="1"/>
    </row>
    <row r="939" spans="9:10" ht="15.75" customHeight="1">
      <c r="I939" s="1"/>
      <c r="J939" s="1"/>
    </row>
    <row r="940" spans="9:10" ht="15.75" customHeight="1">
      <c r="I940" s="1"/>
      <c r="J940" s="1"/>
    </row>
    <row r="941" spans="9:10" ht="15.75" customHeight="1">
      <c r="I941" s="1"/>
      <c r="J941" s="1"/>
    </row>
    <row r="942" spans="9:10" ht="15.75" customHeight="1">
      <c r="I942" s="1"/>
      <c r="J942" s="1"/>
    </row>
    <row r="943" spans="9:10" ht="15.75" customHeight="1">
      <c r="I943" s="1"/>
      <c r="J943" s="1"/>
    </row>
    <row r="944" spans="9:10" ht="15.75" customHeight="1">
      <c r="I944" s="1"/>
      <c r="J944" s="1"/>
    </row>
    <row r="945" spans="9:10" ht="15.75" customHeight="1">
      <c r="I945" s="1"/>
      <c r="J945" s="1"/>
    </row>
    <row r="946" spans="9:10" ht="15.75" customHeight="1">
      <c r="I946" s="1"/>
      <c r="J946" s="1"/>
    </row>
    <row r="947" spans="9:10" ht="15.75" customHeight="1">
      <c r="I947" s="1"/>
      <c r="J947" s="1"/>
    </row>
    <row r="948" spans="9:10" ht="15.75" customHeight="1">
      <c r="I948" s="1"/>
      <c r="J948" s="1"/>
    </row>
    <row r="949" spans="9:10" ht="15.75" customHeight="1">
      <c r="I949" s="1"/>
      <c r="J949" s="1"/>
    </row>
    <row r="950" spans="9:10" ht="15.75" customHeight="1">
      <c r="I950" s="1"/>
      <c r="J950" s="1"/>
    </row>
    <row r="951" spans="9:10" ht="15.75" customHeight="1">
      <c r="I951" s="1"/>
      <c r="J951" s="1"/>
    </row>
    <row r="952" spans="9:10" ht="15.75" customHeight="1">
      <c r="I952" s="1"/>
      <c r="J952" s="1"/>
    </row>
    <row r="953" spans="9:10" ht="15.75" customHeight="1">
      <c r="I953" s="1"/>
      <c r="J953" s="1"/>
    </row>
    <row r="954" spans="9:10" ht="15.75" customHeight="1">
      <c r="I954" s="1"/>
      <c r="J954" s="1"/>
    </row>
    <row r="955" spans="9:10" ht="15.75" customHeight="1">
      <c r="I955" s="1"/>
      <c r="J955" s="1"/>
    </row>
    <row r="956" spans="9:10" ht="15.75" customHeight="1">
      <c r="I956" s="1"/>
      <c r="J956" s="1"/>
    </row>
    <row r="957" spans="9:10" ht="15.75" customHeight="1">
      <c r="I957" s="1"/>
      <c r="J957" s="1"/>
    </row>
    <row r="958" spans="9:10" ht="15.75" customHeight="1">
      <c r="I958" s="1"/>
      <c r="J958" s="1"/>
    </row>
    <row r="959" spans="9:10" ht="15.75" customHeight="1">
      <c r="I959" s="1"/>
      <c r="J959" s="1"/>
    </row>
    <row r="960" spans="9:10" ht="15.75" customHeight="1">
      <c r="I960" s="1"/>
      <c r="J960" s="1"/>
    </row>
    <row r="961" spans="9:10" ht="15.75" customHeight="1">
      <c r="I961" s="1"/>
      <c r="J961" s="1"/>
    </row>
    <row r="962" spans="9:10" ht="15.75" customHeight="1">
      <c r="I962" s="1"/>
      <c r="J962" s="1"/>
    </row>
    <row r="963" spans="9:10" ht="15.75" customHeight="1">
      <c r="I963" s="1"/>
      <c r="J963" s="1"/>
    </row>
    <row r="964" spans="9:10" ht="15.75" customHeight="1">
      <c r="I964" s="1"/>
      <c r="J964" s="1"/>
    </row>
    <row r="965" spans="9:10" ht="15.75" customHeight="1">
      <c r="I965" s="1"/>
      <c r="J965" s="1"/>
    </row>
    <row r="966" spans="9:10" ht="15.75" customHeight="1">
      <c r="I966" s="1"/>
      <c r="J966" s="1"/>
    </row>
    <row r="967" spans="9:10" ht="15.75" customHeight="1">
      <c r="I967" s="1"/>
      <c r="J967" s="1"/>
    </row>
    <row r="968" spans="9:10" ht="15.75" customHeight="1">
      <c r="I968" s="1"/>
      <c r="J968" s="1"/>
    </row>
    <row r="969" spans="9:10" ht="15.75" customHeight="1">
      <c r="I969" s="1"/>
      <c r="J969" s="1"/>
    </row>
    <row r="970" spans="9:10" ht="15.75" customHeight="1">
      <c r="I970" s="1"/>
      <c r="J970" s="1"/>
    </row>
    <row r="971" spans="9:10" ht="15.75" customHeight="1">
      <c r="I971" s="1"/>
      <c r="J971" s="1"/>
    </row>
    <row r="972" spans="9:10" ht="15.75" customHeight="1">
      <c r="I972" s="1"/>
      <c r="J972" s="1"/>
    </row>
    <row r="973" spans="9:10" ht="15.75" customHeight="1">
      <c r="I973" s="1"/>
      <c r="J973" s="1"/>
    </row>
    <row r="974" spans="9:10" ht="15.75" customHeight="1">
      <c r="I974" s="1"/>
      <c r="J974" s="1"/>
    </row>
    <row r="975" spans="9:10" ht="15.75" customHeight="1">
      <c r="I975" s="1"/>
      <c r="J975" s="1"/>
    </row>
    <row r="976" spans="9:10" ht="15.75" customHeight="1">
      <c r="I976" s="1"/>
      <c r="J976" s="1"/>
    </row>
    <row r="977" spans="9:10" ht="15.75" customHeight="1">
      <c r="I977" s="1"/>
      <c r="J977" s="1"/>
    </row>
    <row r="978" spans="9:10" ht="15.75" customHeight="1">
      <c r="I978" s="1"/>
      <c r="J978" s="1"/>
    </row>
    <row r="979" spans="9:10" ht="15.75" customHeight="1">
      <c r="I979" s="1"/>
      <c r="J979" s="1"/>
    </row>
    <row r="980" spans="9:10" ht="15.75" customHeight="1">
      <c r="I980" s="1"/>
      <c r="J980" s="1"/>
    </row>
    <row r="981" spans="9:10" ht="15.75" customHeight="1">
      <c r="I981" s="1"/>
      <c r="J981" s="1"/>
    </row>
    <row r="982" spans="9:10" ht="15.75" customHeight="1">
      <c r="I982" s="1"/>
      <c r="J982" s="1"/>
    </row>
    <row r="983" spans="9:10" ht="15.75" customHeight="1">
      <c r="I983" s="1"/>
      <c r="J983" s="1"/>
    </row>
    <row r="984" spans="9:10" ht="15.75" customHeight="1">
      <c r="I984" s="1"/>
      <c r="J984" s="1"/>
    </row>
    <row r="985" spans="9:10" ht="15.75" customHeight="1">
      <c r="I985" s="1"/>
      <c r="J985" s="1"/>
    </row>
    <row r="986" spans="9:10" ht="15.75" customHeight="1">
      <c r="I986" s="1"/>
      <c r="J986" s="1"/>
    </row>
    <row r="987" spans="9:10" ht="15.75" customHeight="1">
      <c r="I987" s="1"/>
      <c r="J987" s="1"/>
    </row>
    <row r="988" spans="9:10" ht="15.75" customHeight="1">
      <c r="I988" s="1"/>
      <c r="J988" s="1"/>
    </row>
    <row r="989" spans="9:10" ht="15.75" customHeight="1">
      <c r="I989" s="1"/>
      <c r="J989" s="1"/>
    </row>
    <row r="990" spans="9:10" ht="15.75" customHeight="1">
      <c r="I990" s="1"/>
      <c r="J990" s="1"/>
    </row>
    <row r="991" spans="9:10" ht="15.75" customHeight="1">
      <c r="I991" s="1"/>
      <c r="J991" s="1"/>
    </row>
    <row r="992" spans="9:10" ht="15.75" customHeight="1">
      <c r="I992" s="1"/>
      <c r="J992" s="1"/>
    </row>
    <row r="993" spans="9:10" ht="15.75" customHeight="1">
      <c r="I993" s="1"/>
      <c r="J993" s="1"/>
    </row>
    <row r="994" spans="9:10" ht="15.75" customHeight="1">
      <c r="I994" s="1"/>
      <c r="J994" s="1"/>
    </row>
    <row r="995" spans="9:10" ht="15.75" customHeight="1">
      <c r="I995" s="1"/>
      <c r="J995" s="1"/>
    </row>
    <row r="996" spans="9:10" ht="15.75" customHeight="1">
      <c r="I996" s="1"/>
      <c r="J996" s="1"/>
    </row>
    <row r="997" spans="9:10" ht="15.75" customHeight="1">
      <c r="I997" s="1"/>
      <c r="J997" s="1"/>
    </row>
    <row r="998" spans="9:10" ht="15.75" customHeight="1">
      <c r="I998" s="1"/>
      <c r="J998" s="1"/>
    </row>
    <row r="999" spans="9:10">
      <c r="J999" s="1"/>
    </row>
    <row r="1000" spans="9:10">
      <c r="J1000" s="1"/>
    </row>
  </sheetData>
  <mergeCells count="11">
    <mergeCell ref="G5:G6"/>
    <mergeCell ref="H5:H6"/>
    <mergeCell ref="I5:I6"/>
    <mergeCell ref="B7:B10"/>
    <mergeCell ref="C7:C10"/>
    <mergeCell ref="D7:D10"/>
    <mergeCell ref="E7:E10"/>
    <mergeCell ref="F7:F10"/>
    <mergeCell ref="B2:C2"/>
    <mergeCell ref="B3:C3"/>
    <mergeCell ref="F5:F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Z1002"/>
  <sheetViews>
    <sheetView workbookViewId="0"/>
  </sheetViews>
  <sheetFormatPr baseColWidth="10" defaultColWidth="14.42578125" defaultRowHeight="15" customHeight="1"/>
  <cols>
    <col min="1" max="1" width="2.5703125" customWidth="1"/>
    <col min="2" max="4" width="5.140625" customWidth="1"/>
    <col min="5" max="5" width="73.140625" customWidth="1"/>
    <col min="6" max="7" width="14.7109375" customWidth="1"/>
    <col min="8" max="8" width="13.140625" customWidth="1"/>
    <col min="9" max="9" width="14.5703125" customWidth="1"/>
    <col min="10" max="10" width="4.7109375" customWidth="1"/>
    <col min="11" max="11" width="2.5703125" customWidth="1"/>
    <col min="12" max="17" width="10" customWidth="1"/>
  </cols>
  <sheetData>
    <row r="1" spans="1:21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>
      <c r="A2" s="1"/>
      <c r="B2" s="468"/>
      <c r="C2" s="469"/>
      <c r="D2" s="2"/>
      <c r="E2" s="470" t="s">
        <v>0</v>
      </c>
      <c r="F2" s="469"/>
      <c r="G2" s="469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>
      <c r="A3" s="1"/>
      <c r="B3" s="468"/>
      <c r="C3" s="469"/>
      <c r="D3" s="2"/>
      <c r="E3" s="471" t="s">
        <v>1</v>
      </c>
      <c r="F3" s="469"/>
      <c r="G3" s="469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>
      <c r="A4" s="1"/>
      <c r="B4" s="2"/>
      <c r="C4" s="2"/>
      <c r="D4" s="2"/>
      <c r="E4" s="471" t="s">
        <v>2</v>
      </c>
      <c r="F4" s="469"/>
      <c r="G4" s="469"/>
      <c r="H4" s="3"/>
      <c r="I4" s="294"/>
      <c r="J4" s="14"/>
      <c r="K4" s="1"/>
      <c r="L4" s="1"/>
      <c r="M4" s="1"/>
      <c r="N4" s="1"/>
      <c r="O4" s="1"/>
      <c r="P4" s="1"/>
      <c r="Q4" s="1"/>
    </row>
    <row r="5" spans="1:21">
      <c r="A5" s="1"/>
      <c r="B5" s="2"/>
      <c r="C5" s="6"/>
      <c r="D5" s="6"/>
      <c r="E5" s="470" t="s">
        <v>224</v>
      </c>
      <c r="F5" s="469"/>
      <c r="G5" s="469"/>
      <c r="H5" s="469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>
      <c r="A6" s="1"/>
      <c r="B6" s="2"/>
      <c r="C6" s="2"/>
      <c r="D6" s="2"/>
      <c r="E6" s="2"/>
      <c r="F6" s="3"/>
      <c r="G6" s="286">
        <f t="shared" ref="G6:H6" si="0">+G22-G8</f>
        <v>0</v>
      </c>
      <c r="H6" s="286">
        <f t="shared" si="0"/>
        <v>0</v>
      </c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>
      <c r="A7" s="1"/>
      <c r="B7" s="295" t="s">
        <v>4</v>
      </c>
      <c r="C7" s="295" t="s">
        <v>5</v>
      </c>
      <c r="D7" s="295" t="s">
        <v>6</v>
      </c>
      <c r="E7" s="296" t="s">
        <v>7</v>
      </c>
      <c r="F7" s="174" t="s">
        <v>8</v>
      </c>
      <c r="G7" s="174" t="s">
        <v>9</v>
      </c>
      <c r="H7" s="174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>
      <c r="A8" s="14"/>
      <c r="B8" s="170"/>
      <c r="C8" s="170"/>
      <c r="D8" s="170"/>
      <c r="E8" s="297" t="s">
        <v>12</v>
      </c>
      <c r="F8" s="298">
        <f>+F11+F19+F21+F15+F9</f>
        <v>279187175</v>
      </c>
      <c r="G8" s="298">
        <f>+G11++G19+G21+G15+G9+G13</f>
        <v>18836314</v>
      </c>
      <c r="H8" s="298">
        <f t="shared" ref="H8:H29" si="1">+F8+G8</f>
        <v>298023489</v>
      </c>
      <c r="I8" s="299">
        <f t="shared" ref="I8:I29" si="2">IFERROR(H8/F8-1,"0.00%")</f>
        <v>6.7468407171640266E-2</v>
      </c>
      <c r="J8" s="14"/>
      <c r="K8" s="14"/>
      <c r="L8" s="14"/>
      <c r="M8" s="14"/>
      <c r="N8" s="14"/>
      <c r="O8" s="14"/>
      <c r="P8" s="14"/>
      <c r="Q8" s="14"/>
    </row>
    <row r="9" spans="1:21" ht="15" customHeight="1">
      <c r="A9" s="14"/>
      <c r="B9" s="58" t="s">
        <v>26</v>
      </c>
      <c r="C9" s="58"/>
      <c r="D9" s="58"/>
      <c r="E9" s="300" t="s">
        <v>196</v>
      </c>
      <c r="F9" s="187">
        <f t="shared" ref="F9:G9" si="3">+F10</f>
        <v>10</v>
      </c>
      <c r="G9" s="301">
        <f t="shared" si="3"/>
        <v>0</v>
      </c>
      <c r="H9" s="187">
        <f t="shared" si="1"/>
        <v>10</v>
      </c>
      <c r="I9" s="302">
        <f t="shared" si="2"/>
        <v>0</v>
      </c>
      <c r="J9" s="14"/>
      <c r="K9" s="14"/>
      <c r="L9" s="14"/>
      <c r="M9" s="14"/>
      <c r="N9" s="14"/>
      <c r="O9" s="14"/>
      <c r="P9" s="14"/>
      <c r="Q9" s="14"/>
    </row>
    <row r="10" spans="1:21" ht="15" customHeight="1">
      <c r="A10" s="14"/>
      <c r="B10" s="58"/>
      <c r="C10" s="59" t="s">
        <v>90</v>
      </c>
      <c r="D10" s="58"/>
      <c r="E10" s="303" t="s">
        <v>225</v>
      </c>
      <c r="F10" s="200">
        <v>10</v>
      </c>
      <c r="G10" s="304">
        <f>+'Decretos 050503'!F15</f>
        <v>0</v>
      </c>
      <c r="H10" s="200">
        <f t="shared" si="1"/>
        <v>10</v>
      </c>
      <c r="I10" s="57">
        <f t="shared" si="2"/>
        <v>0</v>
      </c>
      <c r="J10" s="14"/>
      <c r="K10" s="14"/>
      <c r="L10" s="14"/>
      <c r="M10" s="14"/>
      <c r="N10" s="14"/>
      <c r="O10" s="14"/>
      <c r="P10" s="14"/>
      <c r="Q10" s="14"/>
    </row>
    <row r="11" spans="1:21" ht="15" customHeight="1">
      <c r="A11" s="1"/>
      <c r="B11" s="58" t="s">
        <v>34</v>
      </c>
      <c r="C11" s="58" t="s">
        <v>14</v>
      </c>
      <c r="D11" s="58" t="s">
        <v>15</v>
      </c>
      <c r="E11" s="58" t="s">
        <v>35</v>
      </c>
      <c r="F11" s="187">
        <f t="shared" ref="F11:G11" si="4">+F12</f>
        <v>268277136</v>
      </c>
      <c r="G11" s="188">
        <f t="shared" si="4"/>
        <v>18833551</v>
      </c>
      <c r="H11" s="187">
        <f t="shared" si="1"/>
        <v>287110687</v>
      </c>
      <c r="I11" s="302">
        <f t="shared" si="2"/>
        <v>7.0201849031219732E-2</v>
      </c>
      <c r="J11" s="190"/>
      <c r="K11" s="1"/>
      <c r="L11" s="1"/>
      <c r="M11" s="1"/>
      <c r="N11" s="1"/>
      <c r="O11" s="1"/>
      <c r="P11" s="1"/>
      <c r="Q11" s="1"/>
    </row>
    <row r="12" spans="1:21" ht="15" customHeight="1">
      <c r="A12" s="1"/>
      <c r="B12" s="59" t="s">
        <v>21</v>
      </c>
      <c r="C12" s="59" t="s">
        <v>28</v>
      </c>
      <c r="D12" s="59" t="s">
        <v>15</v>
      </c>
      <c r="E12" s="59" t="s">
        <v>36</v>
      </c>
      <c r="F12" s="32">
        <v>268277136</v>
      </c>
      <c r="G12" s="185">
        <f>+'Decretos 050503'!F17</f>
        <v>18833551</v>
      </c>
      <c r="H12" s="200">
        <f t="shared" si="1"/>
        <v>287110687</v>
      </c>
      <c r="I12" s="57">
        <f t="shared" si="2"/>
        <v>7.0201849031219732E-2</v>
      </c>
      <c r="J12" s="14"/>
      <c r="K12" s="1"/>
      <c r="L12" s="1"/>
      <c r="M12" s="1"/>
      <c r="N12" s="1"/>
      <c r="O12" s="1"/>
      <c r="P12" s="1"/>
      <c r="Q12" s="1"/>
    </row>
    <row r="13" spans="1:21" ht="15" hidden="1" customHeight="1">
      <c r="A13" s="1"/>
      <c r="B13" s="58" t="s">
        <v>43</v>
      </c>
      <c r="C13" s="59"/>
      <c r="D13" s="59"/>
      <c r="E13" s="23" t="s">
        <v>44</v>
      </c>
      <c r="F13" s="305">
        <f t="shared" ref="F13:G13" si="5">+F14</f>
        <v>0</v>
      </c>
      <c r="G13" s="185">
        <f t="shared" si="5"/>
        <v>0</v>
      </c>
      <c r="H13" s="200">
        <f t="shared" si="1"/>
        <v>0</v>
      </c>
      <c r="I13" s="57" t="str">
        <f t="shared" si="2"/>
        <v>0.00%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hidden="1" customHeight="1">
      <c r="A14" s="1"/>
      <c r="B14" s="58"/>
      <c r="C14" s="59" t="s">
        <v>95</v>
      </c>
      <c r="D14" s="59"/>
      <c r="E14" s="35" t="s">
        <v>226</v>
      </c>
      <c r="F14" s="32">
        <v>0</v>
      </c>
      <c r="G14" s="185">
        <f>+'Decretos 050503'!F19</f>
        <v>0</v>
      </c>
      <c r="H14" s="200">
        <f t="shared" si="1"/>
        <v>0</v>
      </c>
      <c r="I14" s="57" t="str">
        <f t="shared" si="2"/>
        <v>0.00%</v>
      </c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>
      <c r="A15" s="1"/>
      <c r="B15" s="58" t="s">
        <v>227</v>
      </c>
      <c r="C15" s="58"/>
      <c r="D15" s="58"/>
      <c r="E15" s="58" t="s">
        <v>228</v>
      </c>
      <c r="F15" s="187">
        <f t="shared" ref="F15:G15" si="6">+F16</f>
        <v>10910019</v>
      </c>
      <c r="G15" s="301">
        <f t="shared" si="6"/>
        <v>0</v>
      </c>
      <c r="H15" s="187">
        <f t="shared" si="1"/>
        <v>10910019</v>
      </c>
      <c r="I15" s="57">
        <f t="shared" si="2"/>
        <v>0</v>
      </c>
      <c r="J15" s="190"/>
      <c r="K15" s="1"/>
      <c r="L15" s="1"/>
      <c r="M15" s="1"/>
      <c r="N15" s="1"/>
      <c r="O15" s="1"/>
      <c r="P15" s="1"/>
      <c r="Q15" s="1"/>
    </row>
    <row r="16" spans="1:21" ht="15" customHeight="1">
      <c r="A16" s="1"/>
      <c r="B16" s="59"/>
      <c r="C16" s="59" t="s">
        <v>17</v>
      </c>
      <c r="D16" s="59"/>
      <c r="E16" s="58" t="s">
        <v>18</v>
      </c>
      <c r="F16" s="200">
        <f>SUM(F17:F18)</f>
        <v>10910019</v>
      </c>
      <c r="G16" s="304">
        <f>+G17+G18</f>
        <v>0</v>
      </c>
      <c r="H16" s="200">
        <f t="shared" si="1"/>
        <v>10910019</v>
      </c>
      <c r="I16" s="57">
        <f t="shared" si="2"/>
        <v>0</v>
      </c>
      <c r="J16" s="14"/>
      <c r="K16" s="1"/>
      <c r="L16" s="1"/>
      <c r="M16" s="1"/>
      <c r="N16" s="1"/>
      <c r="O16" s="1"/>
      <c r="P16" s="1"/>
      <c r="Q16" s="1"/>
    </row>
    <row r="17" spans="1:26" ht="15" customHeight="1">
      <c r="A17" s="1"/>
      <c r="B17" s="59"/>
      <c r="C17" s="59"/>
      <c r="D17" s="59" t="s">
        <v>229</v>
      </c>
      <c r="E17" s="59" t="s">
        <v>230</v>
      </c>
      <c r="F17" s="32">
        <v>4464036</v>
      </c>
      <c r="G17" s="304">
        <f>+'Decretos 050503'!F22</f>
        <v>0</v>
      </c>
      <c r="H17" s="200">
        <f t="shared" si="1"/>
        <v>4464036</v>
      </c>
      <c r="I17" s="57">
        <f t="shared" si="2"/>
        <v>0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ht="15" customHeight="1">
      <c r="A18" s="1"/>
      <c r="B18" s="59"/>
      <c r="C18" s="59"/>
      <c r="D18" s="59" t="s">
        <v>104</v>
      </c>
      <c r="E18" s="59" t="s">
        <v>231</v>
      </c>
      <c r="F18" s="32">
        <v>6445983</v>
      </c>
      <c r="G18" s="68">
        <v>0</v>
      </c>
      <c r="H18" s="305">
        <f t="shared" si="1"/>
        <v>6445983</v>
      </c>
      <c r="I18" s="306">
        <f t="shared" si="2"/>
        <v>0</v>
      </c>
      <c r="J18" s="190"/>
      <c r="K18" s="1"/>
      <c r="L18" s="1"/>
      <c r="M18" s="1"/>
      <c r="N18" s="1"/>
      <c r="O18" s="1"/>
      <c r="P18" s="1"/>
      <c r="Q18" s="1"/>
    </row>
    <row r="19" spans="1:26" ht="15" hidden="1" customHeight="1">
      <c r="A19" s="1"/>
      <c r="B19" s="58" t="s">
        <v>232</v>
      </c>
      <c r="C19" s="58" t="s">
        <v>14</v>
      </c>
      <c r="D19" s="58" t="s">
        <v>15</v>
      </c>
      <c r="E19" s="58" t="s">
        <v>233</v>
      </c>
      <c r="F19" s="305">
        <f t="shared" ref="F19:G19" si="7">+F20</f>
        <v>0</v>
      </c>
      <c r="G19" s="32">
        <f t="shared" si="7"/>
        <v>0</v>
      </c>
      <c r="H19" s="307">
        <f t="shared" si="1"/>
        <v>0</v>
      </c>
      <c r="I19" s="302" t="str">
        <f t="shared" si="2"/>
        <v>0.00%</v>
      </c>
      <c r="J19" s="1"/>
      <c r="K19" s="1"/>
      <c r="L19" s="1"/>
      <c r="M19" s="1"/>
      <c r="N19" s="1"/>
      <c r="O19" s="1"/>
      <c r="P19" s="1"/>
      <c r="Q19" s="1"/>
    </row>
    <row r="20" spans="1:26" ht="15" hidden="1" customHeight="1">
      <c r="A20" s="14"/>
      <c r="B20" s="59" t="s">
        <v>21</v>
      </c>
      <c r="C20" s="59" t="s">
        <v>30</v>
      </c>
      <c r="D20" s="59" t="s">
        <v>15</v>
      </c>
      <c r="E20" s="59" t="s">
        <v>234</v>
      </c>
      <c r="F20" s="32">
        <v>0</v>
      </c>
      <c r="G20" s="32">
        <v>0</v>
      </c>
      <c r="H20" s="305">
        <f t="shared" si="1"/>
        <v>0</v>
      </c>
      <c r="I20" s="57" t="str">
        <f t="shared" si="2"/>
        <v>0.00%</v>
      </c>
      <c r="J20" s="1"/>
      <c r="K20" s="14"/>
      <c r="L20" s="14"/>
      <c r="M20" s="14"/>
      <c r="N20" s="14"/>
      <c r="O20" s="14"/>
      <c r="P20" s="14"/>
      <c r="Q20" s="14"/>
    </row>
    <row r="21" spans="1:26" ht="15" customHeight="1">
      <c r="A21" s="1"/>
      <c r="B21" s="58" t="s">
        <v>47</v>
      </c>
      <c r="C21" s="58" t="s">
        <v>14</v>
      </c>
      <c r="D21" s="58" t="s">
        <v>15</v>
      </c>
      <c r="E21" s="204" t="s">
        <v>48</v>
      </c>
      <c r="F21" s="189">
        <v>10</v>
      </c>
      <c r="G21" s="32">
        <f>+'Decretos 050503'!F36</f>
        <v>2763</v>
      </c>
      <c r="H21" s="187">
        <f t="shared" si="1"/>
        <v>2773</v>
      </c>
      <c r="I21" s="302">
        <f t="shared" si="2"/>
        <v>276.3</v>
      </c>
      <c r="J21" s="1"/>
      <c r="K21" s="1"/>
      <c r="L21" s="1"/>
      <c r="M21" s="1"/>
      <c r="N21" s="1"/>
      <c r="O21" s="1"/>
      <c r="P21" s="1"/>
      <c r="Q21" s="1"/>
    </row>
    <row r="22" spans="1:26" ht="15" customHeight="1">
      <c r="A22" s="1"/>
      <c r="B22" s="191"/>
      <c r="C22" s="191"/>
      <c r="D22" s="191"/>
      <c r="E22" s="308" t="s">
        <v>49</v>
      </c>
      <c r="F22" s="177">
        <f>+F23+F39+F35+F51+F31</f>
        <v>279187175</v>
      </c>
      <c r="G22" s="50">
        <f>+G23+G35+G39+G51+G31+G53+G33</f>
        <v>18836314</v>
      </c>
      <c r="H22" s="177">
        <f t="shared" si="1"/>
        <v>298023489</v>
      </c>
      <c r="I22" s="52">
        <f t="shared" si="2"/>
        <v>6.7468407171640266E-2</v>
      </c>
      <c r="J22" s="1"/>
      <c r="K22" s="1"/>
      <c r="L22" s="1"/>
      <c r="M22" s="1"/>
      <c r="N22" s="1"/>
      <c r="O22" s="1"/>
      <c r="P22" s="1"/>
      <c r="Q22" s="1"/>
    </row>
    <row r="23" spans="1:26" ht="15" customHeight="1">
      <c r="A23" s="1"/>
      <c r="B23" s="58" t="s">
        <v>56</v>
      </c>
      <c r="C23" s="58" t="s">
        <v>14</v>
      </c>
      <c r="D23" s="58" t="s">
        <v>15</v>
      </c>
      <c r="E23" s="58" t="s">
        <v>16</v>
      </c>
      <c r="F23" s="27">
        <f t="shared" ref="F23:G23" si="8">+F27</f>
        <v>79816372</v>
      </c>
      <c r="G23" s="27">
        <f t="shared" si="8"/>
        <v>0</v>
      </c>
      <c r="H23" s="27">
        <f t="shared" si="1"/>
        <v>79816372</v>
      </c>
      <c r="I23" s="302">
        <f t="shared" si="2"/>
        <v>0</v>
      </c>
      <c r="J23" s="1"/>
      <c r="K23" s="1"/>
      <c r="L23" s="1"/>
      <c r="M23" s="1"/>
      <c r="N23" s="1"/>
      <c r="O23" s="1"/>
      <c r="P23" s="1"/>
      <c r="Q23" s="1"/>
    </row>
    <row r="24" spans="1:26" ht="15" hidden="1" customHeight="1">
      <c r="A24" s="1"/>
      <c r="B24" s="58"/>
      <c r="C24" s="58" t="s">
        <v>17</v>
      </c>
      <c r="D24" s="58"/>
      <c r="E24" s="58" t="s">
        <v>235</v>
      </c>
      <c r="F24" s="27"/>
      <c r="G24" s="32"/>
      <c r="H24" s="27">
        <f t="shared" si="1"/>
        <v>0</v>
      </c>
      <c r="I24" s="302" t="str">
        <f t="shared" si="2"/>
        <v>0.00%</v>
      </c>
      <c r="J24" s="1"/>
      <c r="K24" s="1"/>
      <c r="L24" s="1"/>
      <c r="M24" s="1"/>
      <c r="N24" s="1"/>
      <c r="O24" s="1"/>
      <c r="P24" s="1"/>
      <c r="Q24" s="1"/>
    </row>
    <row r="25" spans="1:26" ht="15" hidden="1" customHeight="1">
      <c r="A25" s="1"/>
      <c r="B25" s="58"/>
      <c r="C25" s="58"/>
      <c r="D25" s="59" t="s">
        <v>236</v>
      </c>
      <c r="E25" s="59" t="s">
        <v>237</v>
      </c>
      <c r="F25" s="27"/>
      <c r="G25" s="32"/>
      <c r="H25" s="32">
        <f t="shared" si="1"/>
        <v>0</v>
      </c>
      <c r="I25" s="302" t="str">
        <f t="shared" si="2"/>
        <v>0.00%</v>
      </c>
      <c r="J25" s="1"/>
      <c r="K25" s="1"/>
      <c r="L25" s="1"/>
      <c r="M25" s="1"/>
      <c r="N25" s="1"/>
      <c r="O25" s="1"/>
      <c r="P25" s="1"/>
      <c r="Q25" s="1"/>
    </row>
    <row r="26" spans="1:26" ht="15" hidden="1" customHeight="1">
      <c r="A26" s="1"/>
      <c r="B26" s="58"/>
      <c r="C26" s="58"/>
      <c r="D26" s="59" t="s">
        <v>238</v>
      </c>
      <c r="E26" s="59" t="s">
        <v>239</v>
      </c>
      <c r="F26" s="27"/>
      <c r="G26" s="32"/>
      <c r="H26" s="32">
        <f t="shared" si="1"/>
        <v>0</v>
      </c>
      <c r="I26" s="57" t="str">
        <f t="shared" si="2"/>
        <v>0.00%</v>
      </c>
      <c r="J26" s="1"/>
      <c r="K26" s="1"/>
      <c r="L26" s="1"/>
      <c r="M26" s="1"/>
      <c r="N26" s="1"/>
      <c r="O26" s="1"/>
      <c r="P26" s="1"/>
      <c r="Q26" s="1"/>
    </row>
    <row r="27" spans="1:26" ht="15" customHeight="1">
      <c r="A27" s="1"/>
      <c r="B27" s="58" t="s">
        <v>21</v>
      </c>
      <c r="C27" s="58" t="s">
        <v>37</v>
      </c>
      <c r="D27" s="58" t="s">
        <v>15</v>
      </c>
      <c r="E27" s="58" t="s">
        <v>63</v>
      </c>
      <c r="F27" s="27">
        <f>SUM(F28:F30)</f>
        <v>79816372</v>
      </c>
      <c r="G27" s="27">
        <f>SUM(G28:G29)</f>
        <v>0</v>
      </c>
      <c r="H27" s="27">
        <f t="shared" si="1"/>
        <v>79816372</v>
      </c>
      <c r="I27" s="302">
        <f t="shared" si="2"/>
        <v>0</v>
      </c>
      <c r="J27" s="14"/>
      <c r="K27" s="1"/>
      <c r="L27" s="1"/>
      <c r="M27" s="1"/>
      <c r="N27" s="1"/>
      <c r="O27" s="1"/>
      <c r="P27" s="1"/>
      <c r="Q27" s="1"/>
    </row>
    <row r="28" spans="1:26" ht="15" customHeight="1">
      <c r="A28" s="1"/>
      <c r="B28" s="59" t="s">
        <v>21</v>
      </c>
      <c r="C28" s="59" t="s">
        <v>14</v>
      </c>
      <c r="D28" s="59" t="s">
        <v>240</v>
      </c>
      <c r="E28" s="59" t="s">
        <v>241</v>
      </c>
      <c r="F28" s="32">
        <v>75558251</v>
      </c>
      <c r="G28" s="32">
        <f>+'Decretos 050503'!K38</f>
        <v>0</v>
      </c>
      <c r="H28" s="32">
        <f t="shared" si="1"/>
        <v>75558251</v>
      </c>
      <c r="I28" s="57">
        <f t="shared" si="2"/>
        <v>0</v>
      </c>
      <c r="J28" s="14"/>
      <c r="K28" s="1"/>
      <c r="L28" s="1"/>
      <c r="M28" s="1"/>
      <c r="N28" s="1"/>
      <c r="O28" s="1"/>
      <c r="P28" s="1"/>
      <c r="Q28" s="1"/>
    </row>
    <row r="29" spans="1:26" ht="15" customHeight="1">
      <c r="A29" s="1"/>
      <c r="B29" s="59" t="s">
        <v>21</v>
      </c>
      <c r="C29" s="59" t="s">
        <v>14</v>
      </c>
      <c r="D29" s="59" t="s">
        <v>242</v>
      </c>
      <c r="E29" s="59" t="s">
        <v>243</v>
      </c>
      <c r="F29" s="32">
        <v>3793923</v>
      </c>
      <c r="G29" s="32">
        <f>+'Decretos 050503'!F45</f>
        <v>0</v>
      </c>
      <c r="H29" s="32">
        <f t="shared" si="1"/>
        <v>3793923</v>
      </c>
      <c r="I29" s="57">
        <f t="shared" si="2"/>
        <v>0</v>
      </c>
      <c r="J29" s="14"/>
      <c r="K29" s="1"/>
      <c r="L29" s="1"/>
      <c r="M29" s="1"/>
      <c r="N29" s="1"/>
      <c r="O29" s="1"/>
      <c r="P29" s="1"/>
      <c r="Q29" s="1"/>
    </row>
    <row r="30" spans="1:26" ht="15" customHeight="1">
      <c r="A30" s="1"/>
      <c r="B30" s="59"/>
      <c r="C30" s="59"/>
      <c r="D30" s="59" t="s">
        <v>244</v>
      </c>
      <c r="E30" s="59" t="s">
        <v>245</v>
      </c>
      <c r="F30" s="32">
        <v>464198</v>
      </c>
      <c r="G30" s="32">
        <v>0</v>
      </c>
      <c r="H30" s="32"/>
      <c r="I30" s="57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58" t="s">
        <v>88</v>
      </c>
      <c r="C31" s="58" t="s">
        <v>14</v>
      </c>
      <c r="D31" s="58" t="s">
        <v>15</v>
      </c>
      <c r="E31" s="58" t="s">
        <v>246</v>
      </c>
      <c r="F31" s="27">
        <f t="shared" ref="F31:G31" si="9">+F32</f>
        <v>10</v>
      </c>
      <c r="G31" s="27">
        <f t="shared" si="9"/>
        <v>0</v>
      </c>
      <c r="H31" s="27">
        <f t="shared" ref="H31:H32" si="10">+F31+G31</f>
        <v>10</v>
      </c>
      <c r="I31" s="302">
        <f t="shared" ref="I31:I35" si="11">IFERROR(H31/F31-1,"0.00%")</f>
        <v>0</v>
      </c>
      <c r="J31" s="14"/>
      <c r="K31" s="1"/>
      <c r="L31" s="1"/>
      <c r="M31" s="1"/>
      <c r="N31" s="1"/>
      <c r="O31" s="1"/>
      <c r="P31" s="1"/>
      <c r="Q31" s="1"/>
    </row>
    <row r="32" spans="1:26" ht="15" customHeight="1">
      <c r="A32" s="1"/>
      <c r="B32" s="59"/>
      <c r="C32" s="59" t="s">
        <v>90</v>
      </c>
      <c r="D32" s="59"/>
      <c r="E32" s="59" t="s">
        <v>247</v>
      </c>
      <c r="F32" s="32">
        <v>10</v>
      </c>
      <c r="G32" s="32">
        <f>+'Decretos 050503'!F48</f>
        <v>0</v>
      </c>
      <c r="H32" s="32">
        <f t="shared" si="10"/>
        <v>10</v>
      </c>
      <c r="I32" s="57">
        <f t="shared" si="11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hidden="1" customHeight="1">
      <c r="A33" s="1"/>
      <c r="B33" s="58" t="s">
        <v>248</v>
      </c>
      <c r="C33" s="58"/>
      <c r="D33" s="58"/>
      <c r="E33" s="58" t="s">
        <v>249</v>
      </c>
      <c r="F33" s="27"/>
      <c r="G33" s="32"/>
      <c r="H33" s="27">
        <f>+'Decretos 050503'!F49</f>
        <v>0</v>
      </c>
      <c r="I33" s="57" t="str">
        <f t="shared" si="11"/>
        <v>0.00%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hidden="1" customHeight="1">
      <c r="A34" s="1"/>
      <c r="B34" s="59"/>
      <c r="C34" s="59" t="s">
        <v>57</v>
      </c>
      <c r="D34" s="59"/>
      <c r="E34" s="59" t="s">
        <v>250</v>
      </c>
      <c r="F34" s="32"/>
      <c r="G34" s="32"/>
      <c r="H34" s="32">
        <f>+'Decretos 050503'!F50</f>
        <v>0</v>
      </c>
      <c r="I34" s="57" t="str">
        <f t="shared" si="11"/>
        <v>0.00%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>
      <c r="A35" s="1"/>
      <c r="B35" s="58" t="s">
        <v>251</v>
      </c>
      <c r="C35" s="58" t="s">
        <v>14</v>
      </c>
      <c r="D35" s="58" t="s">
        <v>15</v>
      </c>
      <c r="E35" s="58" t="s">
        <v>252</v>
      </c>
      <c r="F35" s="27">
        <f t="shared" ref="F35:G35" si="12">+F36</f>
        <v>7570484</v>
      </c>
      <c r="G35" s="27">
        <f t="shared" si="12"/>
        <v>0</v>
      </c>
      <c r="H35" s="27">
        <f t="shared" ref="H35:H53" si="13">+F35+G35</f>
        <v>7570484</v>
      </c>
      <c r="I35" s="302">
        <f t="shared" si="11"/>
        <v>0</v>
      </c>
      <c r="J35" s="14"/>
      <c r="K35" s="1"/>
      <c r="L35" s="1"/>
      <c r="M35" s="1"/>
      <c r="N35" s="1"/>
      <c r="O35" s="1"/>
      <c r="P35" s="1"/>
      <c r="Q35" s="1"/>
    </row>
    <row r="36" spans="1:21" ht="15.75" customHeight="1">
      <c r="A36" s="1"/>
      <c r="B36" s="59" t="s">
        <v>21</v>
      </c>
      <c r="C36" s="59" t="s">
        <v>109</v>
      </c>
      <c r="D36" s="59" t="s">
        <v>15</v>
      </c>
      <c r="E36" s="59" t="s">
        <v>226</v>
      </c>
      <c r="F36" s="32">
        <f t="shared" ref="F36:G36" si="14">+F37</f>
        <v>7570484</v>
      </c>
      <c r="G36" s="32">
        <f t="shared" si="14"/>
        <v>0</v>
      </c>
      <c r="H36" s="32">
        <f t="shared" si="13"/>
        <v>7570484</v>
      </c>
      <c r="I36" s="57">
        <f>IFERROR(H36/F37-1,"0.00%")</f>
        <v>0</v>
      </c>
      <c r="J36" s="14"/>
      <c r="K36" s="1"/>
      <c r="L36" s="1"/>
      <c r="M36" s="1"/>
      <c r="N36" s="1"/>
      <c r="O36" s="1"/>
      <c r="P36" s="1"/>
      <c r="Q36" s="1"/>
    </row>
    <row r="37" spans="1:21" ht="15.75" customHeight="1">
      <c r="A37" s="1"/>
      <c r="B37" s="59" t="s">
        <v>21</v>
      </c>
      <c r="C37" s="59" t="s">
        <v>14</v>
      </c>
      <c r="D37" s="59" t="s">
        <v>253</v>
      </c>
      <c r="E37" s="59" t="s">
        <v>254</v>
      </c>
      <c r="F37" s="32">
        <v>7570484</v>
      </c>
      <c r="G37" s="32">
        <f>+'Decretos 050503'!F56</f>
        <v>0</v>
      </c>
      <c r="H37" s="32">
        <f t="shared" si="13"/>
        <v>7570484</v>
      </c>
      <c r="I37" s="57" t="str">
        <f t="shared" ref="I37:I38" si="15">IFERROR(H37/#REF!-1,"0.00%")</f>
        <v>0.00%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hidden="1" customHeight="1">
      <c r="A38" s="1"/>
      <c r="B38" s="59"/>
      <c r="C38" s="59"/>
      <c r="D38" s="59" t="s">
        <v>80</v>
      </c>
      <c r="E38" s="59" t="s">
        <v>255</v>
      </c>
      <c r="F38" s="32"/>
      <c r="G38" s="32"/>
      <c r="H38" s="32">
        <f t="shared" si="13"/>
        <v>0</v>
      </c>
      <c r="I38" s="57" t="str">
        <f t="shared" si="15"/>
        <v>0.00%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>
      <c r="A39" s="1"/>
      <c r="B39" s="58" t="s">
        <v>101</v>
      </c>
      <c r="C39" s="58" t="s">
        <v>14</v>
      </c>
      <c r="D39" s="58" t="s">
        <v>15</v>
      </c>
      <c r="E39" s="58" t="s">
        <v>211</v>
      </c>
      <c r="F39" s="27">
        <f t="shared" ref="F39:G39" si="16">+F43</f>
        <v>191800299</v>
      </c>
      <c r="G39" s="27">
        <f t="shared" si="16"/>
        <v>3560072</v>
      </c>
      <c r="H39" s="27">
        <f t="shared" si="13"/>
        <v>195360371</v>
      </c>
      <c r="I39" s="302">
        <f t="shared" ref="I39:I53" si="17">IFERROR(H39/F39-1,"0.00%")</f>
        <v>1.8561347498212255E-2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hidden="1" customHeight="1">
      <c r="A40" s="1"/>
      <c r="B40" s="58"/>
      <c r="C40" s="309" t="s">
        <v>17</v>
      </c>
      <c r="D40" s="58"/>
      <c r="E40" s="58" t="s">
        <v>256</v>
      </c>
      <c r="F40" s="27"/>
      <c r="G40" s="32"/>
      <c r="H40" s="27">
        <f t="shared" si="13"/>
        <v>0</v>
      </c>
      <c r="I40" s="302" t="str">
        <f t="shared" si="17"/>
        <v>0.00%</v>
      </c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hidden="1" customHeight="1">
      <c r="A41" s="1"/>
      <c r="B41" s="58"/>
      <c r="C41" s="58"/>
      <c r="D41" s="71" t="s">
        <v>257</v>
      </c>
      <c r="E41" s="59" t="s">
        <v>258</v>
      </c>
      <c r="F41" s="32">
        <v>0</v>
      </c>
      <c r="G41" s="32"/>
      <c r="H41" s="32">
        <f t="shared" si="13"/>
        <v>0</v>
      </c>
      <c r="I41" s="57" t="str">
        <f t="shared" si="17"/>
        <v>0.00%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hidden="1" customHeight="1">
      <c r="A42" s="1"/>
      <c r="B42" s="58"/>
      <c r="C42" s="58"/>
      <c r="D42" s="71" t="s">
        <v>259</v>
      </c>
      <c r="E42" s="59" t="s">
        <v>260</v>
      </c>
      <c r="F42" s="32">
        <v>0</v>
      </c>
      <c r="G42" s="32"/>
      <c r="H42" s="32">
        <f t="shared" si="13"/>
        <v>0</v>
      </c>
      <c r="I42" s="57" t="str">
        <f t="shared" si="17"/>
        <v>0.00%</v>
      </c>
      <c r="J42" s="14"/>
      <c r="K42" s="1"/>
      <c r="L42" s="1"/>
      <c r="M42" s="1"/>
      <c r="N42" s="1"/>
      <c r="O42" s="1"/>
      <c r="P42" s="1"/>
      <c r="Q42" s="1"/>
    </row>
    <row r="43" spans="1:21" ht="15.75" customHeight="1">
      <c r="A43" s="1"/>
      <c r="B43" s="59" t="s">
        <v>21</v>
      </c>
      <c r="C43" s="59" t="s">
        <v>37</v>
      </c>
      <c r="D43" s="59" t="s">
        <v>15</v>
      </c>
      <c r="E43" s="59" t="s">
        <v>63</v>
      </c>
      <c r="F43" s="32">
        <f>SUM(F44:F50)</f>
        <v>191800299</v>
      </c>
      <c r="G43" s="32">
        <f>SUM(G45:G50)</f>
        <v>3560072</v>
      </c>
      <c r="H43" s="32">
        <f t="shared" si="13"/>
        <v>195360371</v>
      </c>
      <c r="I43" s="57">
        <f t="shared" si="17"/>
        <v>1.8561347498212255E-2</v>
      </c>
      <c r="J43" s="14"/>
      <c r="K43" s="1"/>
      <c r="L43" s="1"/>
      <c r="M43" s="1"/>
      <c r="N43" s="1"/>
      <c r="O43" s="1"/>
      <c r="P43" s="1"/>
      <c r="Q43" s="1"/>
    </row>
    <row r="44" spans="1:21" ht="15.75" hidden="1" customHeight="1">
      <c r="A44" s="1"/>
      <c r="B44" s="59" t="s">
        <v>21</v>
      </c>
      <c r="C44" s="59" t="s">
        <v>14</v>
      </c>
      <c r="D44" s="59" t="s">
        <v>261</v>
      </c>
      <c r="E44" s="59" t="s">
        <v>262</v>
      </c>
      <c r="F44" s="32">
        <v>0</v>
      </c>
      <c r="G44" s="32"/>
      <c r="H44" s="32">
        <f t="shared" si="13"/>
        <v>0</v>
      </c>
      <c r="I44" s="57" t="str">
        <f t="shared" si="17"/>
        <v>0.00%</v>
      </c>
      <c r="J44" s="14"/>
      <c r="K44" s="1"/>
      <c r="L44" s="1"/>
      <c r="M44" s="1"/>
      <c r="N44" s="1"/>
      <c r="O44" s="1"/>
      <c r="P44" s="1"/>
      <c r="Q44" s="1"/>
    </row>
    <row r="45" spans="1:21" ht="15.75" customHeight="1">
      <c r="A45" s="1"/>
      <c r="B45" s="59"/>
      <c r="C45" s="59"/>
      <c r="D45" s="59" t="s">
        <v>263</v>
      </c>
      <c r="E45" s="59" t="s">
        <v>264</v>
      </c>
      <c r="F45" s="32">
        <v>94992333</v>
      </c>
      <c r="G45" s="32">
        <f>+'Decretos 050503'!F63</f>
        <v>2969094</v>
      </c>
      <c r="H45" s="32">
        <f t="shared" si="13"/>
        <v>97961427</v>
      </c>
      <c r="I45" s="57">
        <f t="shared" si="17"/>
        <v>3.1256143587925056E-2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>
      <c r="A46" s="1"/>
      <c r="B46" s="59"/>
      <c r="C46" s="59"/>
      <c r="D46" s="59" t="s">
        <v>187</v>
      </c>
      <c r="E46" s="59" t="s">
        <v>265</v>
      </c>
      <c r="F46" s="32">
        <v>57128758</v>
      </c>
      <c r="G46" s="32">
        <f>+'Decretos 050503'!F64</f>
        <v>590978</v>
      </c>
      <c r="H46" s="32">
        <f t="shared" si="13"/>
        <v>57719736</v>
      </c>
      <c r="I46" s="57">
        <f t="shared" si="17"/>
        <v>1.0344667391508855E-2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>
      <c r="A47" s="1"/>
      <c r="B47" s="59"/>
      <c r="C47" s="59"/>
      <c r="D47" s="59" t="s">
        <v>104</v>
      </c>
      <c r="E47" s="59" t="s">
        <v>266</v>
      </c>
      <c r="F47" s="32">
        <v>9719640</v>
      </c>
      <c r="G47" s="32">
        <f>+'Decretos 050503'!F65</f>
        <v>0</v>
      </c>
      <c r="H47" s="32">
        <f t="shared" si="13"/>
        <v>9719640</v>
      </c>
      <c r="I47" s="57">
        <f t="shared" si="17"/>
        <v>0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>
      <c r="A48" s="1"/>
      <c r="B48" s="59" t="s">
        <v>21</v>
      </c>
      <c r="C48" s="59" t="s">
        <v>14</v>
      </c>
      <c r="D48" s="59" t="s">
        <v>267</v>
      </c>
      <c r="E48" s="59" t="s">
        <v>268</v>
      </c>
      <c r="F48" s="32">
        <v>17089021</v>
      </c>
      <c r="G48" s="32">
        <v>0</v>
      </c>
      <c r="H48" s="32">
        <f t="shared" si="13"/>
        <v>17089021</v>
      </c>
      <c r="I48" s="57">
        <f t="shared" si="17"/>
        <v>0</v>
      </c>
      <c r="J48" s="14"/>
      <c r="K48" s="1"/>
      <c r="L48" s="1"/>
      <c r="M48" s="1"/>
      <c r="N48" s="1"/>
      <c r="O48" s="1"/>
      <c r="P48" s="1"/>
      <c r="Q48" s="1"/>
    </row>
    <row r="49" spans="1:21" ht="15.75" customHeight="1">
      <c r="A49" s="1"/>
      <c r="B49" s="59" t="s">
        <v>21</v>
      </c>
      <c r="C49" s="59" t="s">
        <v>14</v>
      </c>
      <c r="D49" s="59" t="s">
        <v>269</v>
      </c>
      <c r="E49" s="59" t="s">
        <v>270</v>
      </c>
      <c r="F49" s="32">
        <v>8937547</v>
      </c>
      <c r="G49" s="32">
        <v>0</v>
      </c>
      <c r="H49" s="32">
        <f t="shared" si="13"/>
        <v>8937547</v>
      </c>
      <c r="I49" s="57">
        <f t="shared" si="17"/>
        <v>0</v>
      </c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>
      <c r="A50" s="1"/>
      <c r="B50" s="59"/>
      <c r="C50" s="59"/>
      <c r="D50" s="59" t="s">
        <v>271</v>
      </c>
      <c r="E50" s="59" t="s">
        <v>272</v>
      </c>
      <c r="F50" s="32">
        <v>3933000</v>
      </c>
      <c r="G50" s="32">
        <f>+'Decretos 050503'!F68</f>
        <v>0</v>
      </c>
      <c r="H50" s="32">
        <f t="shared" si="13"/>
        <v>3933000</v>
      </c>
      <c r="I50" s="57">
        <f t="shared" si="17"/>
        <v>0</v>
      </c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>
      <c r="A51" s="1"/>
      <c r="B51" s="58" t="s">
        <v>106</v>
      </c>
      <c r="C51" s="58" t="s">
        <v>14</v>
      </c>
      <c r="D51" s="58" t="s">
        <v>15</v>
      </c>
      <c r="E51" s="58" t="s">
        <v>107</v>
      </c>
      <c r="F51" s="27">
        <f t="shared" ref="F51:G51" si="18">+F52</f>
        <v>10</v>
      </c>
      <c r="G51" s="27">
        <f t="shared" si="18"/>
        <v>15276242</v>
      </c>
      <c r="H51" s="27">
        <f t="shared" si="13"/>
        <v>15276252</v>
      </c>
      <c r="I51" s="302">
        <f t="shared" si="17"/>
        <v>1527624.2</v>
      </c>
      <c r="J51" s="14"/>
      <c r="K51" s="1"/>
      <c r="L51" s="1"/>
      <c r="M51" s="1"/>
      <c r="N51" s="1"/>
      <c r="O51" s="1"/>
      <c r="P51" s="1"/>
      <c r="Q51" s="1"/>
    </row>
    <row r="52" spans="1:21" ht="15.75" customHeight="1">
      <c r="A52" s="1"/>
      <c r="B52" s="58"/>
      <c r="C52" s="59" t="s">
        <v>76</v>
      </c>
      <c r="D52" s="59" t="s">
        <v>15</v>
      </c>
      <c r="E52" s="59" t="s">
        <v>194</v>
      </c>
      <c r="F52" s="32">
        <v>10</v>
      </c>
      <c r="G52" s="32">
        <f>+'Decretos 050503'!F71</f>
        <v>15276242</v>
      </c>
      <c r="H52" s="32">
        <f t="shared" si="13"/>
        <v>15276252</v>
      </c>
      <c r="I52" s="57">
        <f t="shared" si="17"/>
        <v>1527624.2</v>
      </c>
      <c r="J52" s="14"/>
      <c r="K52" s="1"/>
      <c r="L52" s="1"/>
      <c r="M52" s="1"/>
      <c r="N52" s="1"/>
      <c r="O52" s="1"/>
      <c r="P52" s="1"/>
      <c r="Q52" s="1"/>
    </row>
    <row r="53" spans="1:21" ht="15.75" customHeight="1">
      <c r="A53" s="1"/>
      <c r="B53" s="204" t="s">
        <v>114</v>
      </c>
      <c r="C53" s="310"/>
      <c r="D53" s="310"/>
      <c r="E53" s="310" t="s">
        <v>273</v>
      </c>
      <c r="F53" s="43">
        <v>0</v>
      </c>
      <c r="G53" s="77">
        <v>0</v>
      </c>
      <c r="H53" s="43">
        <f t="shared" si="13"/>
        <v>0</v>
      </c>
      <c r="I53" s="311" t="str">
        <f t="shared" si="17"/>
        <v>0.00%</v>
      </c>
      <c r="J53" s="14"/>
      <c r="K53" s="1"/>
      <c r="L53" s="1"/>
      <c r="M53" s="1"/>
      <c r="N53" s="1"/>
      <c r="O53" s="1"/>
      <c r="P53" s="1"/>
      <c r="Q53" s="1"/>
    </row>
    <row r="54" spans="1:21" ht="15.75" customHeight="1">
      <c r="A54" s="1"/>
      <c r="B54" s="2"/>
      <c r="C54" s="2"/>
      <c r="D54" s="2"/>
      <c r="E54" s="2"/>
      <c r="F54" s="3"/>
      <c r="G54" s="3"/>
      <c r="H54" s="3"/>
      <c r="I54" s="312"/>
      <c r="J54" s="14"/>
      <c r="K54" s="1"/>
      <c r="L54" s="1"/>
      <c r="M54" s="1"/>
      <c r="N54" s="1"/>
      <c r="O54" s="1"/>
      <c r="P54" s="1"/>
      <c r="Q54" s="1"/>
    </row>
    <row r="55" spans="1:21" ht="16.5" customHeight="1">
      <c r="A55" s="1"/>
      <c r="B55" s="2"/>
      <c r="C55" s="2"/>
      <c r="D55" s="2"/>
      <c r="E55" s="2"/>
      <c r="F55" s="3"/>
      <c r="G55" s="3"/>
      <c r="H55" s="3"/>
      <c r="I55" s="4"/>
      <c r="J55" s="2"/>
      <c r="K55" s="1"/>
      <c r="L55" s="1"/>
      <c r="M55" s="1"/>
      <c r="N55" s="1"/>
      <c r="O55" s="1"/>
      <c r="P55" s="1"/>
      <c r="Q55" s="1"/>
    </row>
    <row r="56" spans="1:21" ht="15.75" customHeight="1">
      <c r="A56" s="1"/>
      <c r="B56" s="2"/>
      <c r="C56" s="2"/>
      <c r="D56" s="2"/>
      <c r="E56" s="2"/>
      <c r="F56" s="2"/>
      <c r="G56" s="2"/>
      <c r="H56" s="2"/>
      <c r="I56" s="2"/>
      <c r="J56" s="14"/>
      <c r="K56" s="1"/>
      <c r="L56" s="1"/>
      <c r="M56" s="1"/>
      <c r="N56" s="1"/>
      <c r="O56" s="1"/>
      <c r="P56" s="1"/>
      <c r="Q56" s="1"/>
    </row>
    <row r="57" spans="1:21" ht="15.75" customHeight="1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21" ht="15.75" customHeight="1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21" ht="15.75" customHeight="1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21" ht="15.75" customHeight="1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21" ht="15.75" customHeight="1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21" ht="15.75" customHeight="1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21" ht="15.75" customHeight="1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21" ht="15.75" customHeight="1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2"/>
      <c r="C239" s="2"/>
      <c r="D239" s="2"/>
      <c r="E239" s="2"/>
      <c r="F239" s="3"/>
      <c r="G239" s="3"/>
      <c r="H239" s="3"/>
      <c r="I239" s="4"/>
      <c r="J239" s="14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2"/>
      <c r="C240" s="2"/>
      <c r="D240" s="2"/>
      <c r="E240" s="2"/>
      <c r="F240" s="3"/>
      <c r="G240" s="3"/>
      <c r="H240" s="3"/>
      <c r="I240" s="4"/>
      <c r="J240" s="14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2"/>
      <c r="C241" s="2"/>
      <c r="D241" s="2"/>
      <c r="E241" s="2"/>
      <c r="F241" s="3"/>
      <c r="G241" s="3"/>
      <c r="H241" s="3"/>
      <c r="I241" s="4"/>
      <c r="J241" s="14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2"/>
      <c r="C242" s="2"/>
      <c r="D242" s="2"/>
      <c r="E242" s="2"/>
      <c r="F242" s="3"/>
      <c r="G242" s="3"/>
      <c r="H242" s="3"/>
      <c r="I242" s="4"/>
      <c r="J242" s="14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2"/>
      <c r="C243" s="2"/>
      <c r="D243" s="2"/>
      <c r="E243" s="2"/>
      <c r="F243" s="3"/>
      <c r="G243" s="3"/>
      <c r="H243" s="3"/>
      <c r="I243" s="4"/>
      <c r="J243" s="14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2"/>
      <c r="C244" s="2"/>
      <c r="D244" s="2"/>
      <c r="E244" s="2"/>
      <c r="F244" s="3"/>
      <c r="G244" s="3"/>
      <c r="H244" s="3"/>
      <c r="I244" s="4"/>
      <c r="J244" s="14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2"/>
      <c r="C245" s="2"/>
      <c r="D245" s="2"/>
      <c r="E245" s="2"/>
      <c r="F245" s="3"/>
      <c r="G245" s="3"/>
      <c r="H245" s="3"/>
      <c r="I245" s="4"/>
      <c r="J245" s="14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2"/>
      <c r="C246" s="2"/>
      <c r="D246" s="2"/>
      <c r="E246" s="2"/>
      <c r="F246" s="3"/>
      <c r="G246" s="3"/>
      <c r="H246" s="3"/>
      <c r="I246" s="4"/>
      <c r="J246" s="14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2"/>
      <c r="C247" s="2"/>
      <c r="D247" s="2"/>
      <c r="E247" s="2"/>
      <c r="F247" s="3"/>
      <c r="G247" s="3"/>
      <c r="H247" s="3"/>
      <c r="I247" s="4"/>
      <c r="J247" s="14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2"/>
      <c r="C248" s="2"/>
      <c r="D248" s="2"/>
      <c r="E248" s="2"/>
      <c r="F248" s="3"/>
      <c r="G248" s="3"/>
      <c r="H248" s="3"/>
      <c r="I248" s="4"/>
      <c r="J248" s="14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2"/>
      <c r="C249" s="2"/>
      <c r="D249" s="2"/>
      <c r="E249" s="2"/>
      <c r="F249" s="3"/>
      <c r="G249" s="3"/>
      <c r="H249" s="3"/>
      <c r="I249" s="4"/>
      <c r="J249" s="14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2"/>
      <c r="C250" s="2"/>
      <c r="D250" s="2"/>
      <c r="E250" s="2"/>
      <c r="F250" s="3"/>
      <c r="G250" s="3"/>
      <c r="H250" s="3"/>
      <c r="I250" s="4"/>
      <c r="J250" s="14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2"/>
      <c r="C251" s="2"/>
      <c r="D251" s="2"/>
      <c r="E251" s="2"/>
      <c r="F251" s="3"/>
      <c r="G251" s="3"/>
      <c r="H251" s="3"/>
      <c r="I251" s="4"/>
      <c r="J251" s="14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2"/>
      <c r="C252" s="2"/>
      <c r="D252" s="2"/>
      <c r="E252" s="2"/>
      <c r="F252" s="3"/>
      <c r="G252" s="3"/>
      <c r="H252" s="3"/>
      <c r="I252" s="4"/>
      <c r="J252" s="14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2"/>
      <c r="C253" s="2"/>
      <c r="D253" s="2"/>
      <c r="E253" s="2"/>
      <c r="F253" s="3"/>
      <c r="G253" s="3"/>
      <c r="H253" s="3"/>
      <c r="I253" s="4"/>
      <c r="J253" s="14"/>
      <c r="K253" s="1"/>
      <c r="L253" s="1"/>
      <c r="M253" s="1"/>
      <c r="N253" s="1"/>
      <c r="O253" s="1"/>
      <c r="P253" s="1"/>
      <c r="Q253" s="1"/>
    </row>
    <row r="254" spans="1:17" ht="15.75" customHeight="1">
      <c r="L254" s="1"/>
      <c r="M254" s="1"/>
      <c r="N254" s="1"/>
      <c r="O254" s="1"/>
      <c r="P254" s="1"/>
    </row>
    <row r="255" spans="1:17" ht="15.75" customHeight="1">
      <c r="L255" s="1"/>
      <c r="M255" s="1"/>
      <c r="N255" s="1"/>
      <c r="O255" s="1"/>
      <c r="P255" s="1"/>
    </row>
    <row r="256" spans="1:17" ht="15.75" customHeight="1">
      <c r="L256" s="1"/>
      <c r="M256" s="1"/>
      <c r="N256" s="1"/>
      <c r="O256" s="1"/>
      <c r="P256" s="1"/>
    </row>
    <row r="257" spans="12:16" ht="15.75" customHeight="1">
      <c r="L257" s="1"/>
      <c r="M257" s="1"/>
      <c r="N257" s="1"/>
      <c r="O257" s="1"/>
      <c r="P257" s="1"/>
    </row>
    <row r="258" spans="12:16" ht="15.75" customHeight="1">
      <c r="L258" s="1"/>
      <c r="M258" s="1"/>
      <c r="N258" s="1"/>
      <c r="O258" s="1"/>
      <c r="P258" s="1"/>
    </row>
    <row r="259" spans="12:16" ht="15.75" customHeight="1">
      <c r="L259" s="1"/>
      <c r="M259" s="1"/>
      <c r="N259" s="1"/>
      <c r="O259" s="1"/>
      <c r="P259" s="1"/>
    </row>
    <row r="260" spans="12:16" ht="15.75" customHeight="1">
      <c r="L260" s="1"/>
      <c r="M260" s="1"/>
      <c r="N260" s="1"/>
      <c r="O260" s="1"/>
      <c r="P260" s="1"/>
    </row>
    <row r="261" spans="12:16" ht="15.75" customHeight="1">
      <c r="L261" s="1"/>
      <c r="M261" s="1"/>
      <c r="N261" s="1"/>
      <c r="O261" s="1"/>
      <c r="P261" s="1"/>
    </row>
    <row r="262" spans="12:16" ht="15.75" customHeight="1">
      <c r="L262" s="1"/>
      <c r="M262" s="1"/>
      <c r="N262" s="1"/>
      <c r="O262" s="1"/>
      <c r="P262" s="1"/>
    </row>
    <row r="263" spans="12:16" ht="15.75" customHeight="1">
      <c r="L263" s="1"/>
      <c r="M263" s="1"/>
      <c r="N263" s="1"/>
      <c r="O263" s="1"/>
      <c r="P263" s="1"/>
    </row>
    <row r="264" spans="12:16" ht="15.75" customHeight="1">
      <c r="L264" s="1"/>
      <c r="M264" s="1"/>
      <c r="N264" s="1"/>
      <c r="O264" s="1"/>
      <c r="P264" s="1"/>
    </row>
    <row r="265" spans="12:16" ht="15.75" customHeight="1">
      <c r="L265" s="1"/>
      <c r="M265" s="1"/>
      <c r="N265" s="1"/>
      <c r="O265" s="1"/>
      <c r="P265" s="1"/>
    </row>
    <row r="266" spans="12:16" ht="15.75" customHeight="1">
      <c r="L266" s="1"/>
      <c r="M266" s="1"/>
      <c r="N266" s="1"/>
      <c r="O266" s="1"/>
      <c r="P266" s="1"/>
    </row>
    <row r="267" spans="12:16" ht="15.75" customHeight="1">
      <c r="L267" s="1"/>
      <c r="M267" s="1"/>
      <c r="N267" s="1"/>
      <c r="O267" s="1"/>
      <c r="P267" s="1"/>
    </row>
    <row r="268" spans="12:16" ht="15.75" customHeight="1">
      <c r="L268" s="1"/>
      <c r="M268" s="1"/>
      <c r="N268" s="1"/>
      <c r="O268" s="1"/>
      <c r="P268" s="1"/>
    </row>
    <row r="269" spans="12:16" ht="15.75" customHeight="1">
      <c r="L269" s="1"/>
      <c r="M269" s="1"/>
      <c r="N269" s="1"/>
      <c r="O269" s="1"/>
      <c r="P269" s="1"/>
    </row>
    <row r="270" spans="12:16" ht="15.75" customHeight="1">
      <c r="L270" s="1"/>
      <c r="M270" s="1"/>
      <c r="N270" s="1"/>
      <c r="O270" s="1"/>
      <c r="P270" s="1"/>
    </row>
    <row r="271" spans="12:16" ht="15.75" customHeight="1">
      <c r="L271" s="1"/>
      <c r="M271" s="1"/>
      <c r="N271" s="1"/>
      <c r="O271" s="1"/>
      <c r="P271" s="1"/>
    </row>
    <row r="272" spans="12:16" ht="15.75" customHeight="1">
      <c r="L272" s="1"/>
      <c r="M272" s="1"/>
      <c r="N272" s="1"/>
      <c r="O272" s="1"/>
      <c r="P272" s="1"/>
    </row>
    <row r="273" spans="12:16" ht="15.75" customHeight="1">
      <c r="L273" s="1"/>
      <c r="M273" s="1"/>
      <c r="N273" s="1"/>
      <c r="O273" s="1"/>
      <c r="P273" s="1"/>
    </row>
    <row r="274" spans="12:16" ht="15.75" customHeight="1">
      <c r="L274" s="1"/>
      <c r="M274" s="1"/>
      <c r="N274" s="1"/>
      <c r="O274" s="1"/>
      <c r="P274" s="1"/>
    </row>
    <row r="275" spans="12:16" ht="15.75" customHeight="1">
      <c r="L275" s="1"/>
      <c r="M275" s="1"/>
      <c r="N275" s="1"/>
      <c r="O275" s="1"/>
      <c r="P275" s="1"/>
    </row>
    <row r="276" spans="12:16" ht="15.75" customHeight="1">
      <c r="L276" s="1"/>
      <c r="M276" s="1"/>
      <c r="N276" s="1"/>
      <c r="O276" s="1"/>
      <c r="P276" s="1"/>
    </row>
    <row r="277" spans="12:16" ht="15.75" customHeight="1">
      <c r="L277" s="1"/>
      <c r="M277" s="1"/>
      <c r="N277" s="1"/>
      <c r="O277" s="1"/>
      <c r="P277" s="1"/>
    </row>
    <row r="278" spans="12:16" ht="15.75" customHeight="1">
      <c r="L278" s="1"/>
      <c r="M278" s="1"/>
      <c r="N278" s="1"/>
      <c r="O278" s="1"/>
      <c r="P278" s="1"/>
    </row>
    <row r="279" spans="12:16" ht="15.75" customHeight="1">
      <c r="L279" s="1"/>
      <c r="M279" s="1"/>
      <c r="N279" s="1"/>
      <c r="O279" s="1"/>
      <c r="P279" s="1"/>
    </row>
    <row r="280" spans="12:16" ht="15.75" customHeight="1">
      <c r="L280" s="1"/>
      <c r="M280" s="1"/>
      <c r="N280" s="1"/>
      <c r="O280" s="1"/>
      <c r="P280" s="1"/>
    </row>
    <row r="281" spans="12:16" ht="15.75" customHeight="1">
      <c r="L281" s="1"/>
      <c r="M281" s="1"/>
      <c r="N281" s="1"/>
      <c r="O281" s="1"/>
      <c r="P281" s="1"/>
    </row>
    <row r="282" spans="12:16" ht="15.75" customHeight="1">
      <c r="L282" s="1"/>
      <c r="M282" s="1"/>
      <c r="N282" s="1"/>
      <c r="O282" s="1"/>
      <c r="P282" s="1"/>
    </row>
    <row r="283" spans="12:16" ht="15.75" customHeight="1">
      <c r="L283" s="1"/>
      <c r="M283" s="1"/>
      <c r="N283" s="1"/>
      <c r="O283" s="1"/>
      <c r="P283" s="1"/>
    </row>
    <row r="284" spans="12:16" ht="15.75" customHeight="1">
      <c r="L284" s="1"/>
      <c r="M284" s="1"/>
      <c r="N284" s="1"/>
      <c r="O284" s="1"/>
      <c r="P284" s="1"/>
    </row>
    <row r="285" spans="12:16" ht="15.75" customHeight="1">
      <c r="L285" s="1"/>
      <c r="M285" s="1"/>
      <c r="N285" s="1"/>
      <c r="O285" s="1"/>
      <c r="P285" s="1"/>
    </row>
    <row r="286" spans="12:16" ht="15.75" customHeight="1">
      <c r="L286" s="1"/>
      <c r="M286" s="1"/>
      <c r="N286" s="1"/>
      <c r="O286" s="1"/>
      <c r="P286" s="1"/>
    </row>
    <row r="287" spans="12:16" ht="15.75" customHeight="1">
      <c r="L287" s="1"/>
      <c r="M287" s="1"/>
      <c r="N287" s="1"/>
      <c r="O287" s="1"/>
      <c r="P287" s="1"/>
    </row>
    <row r="288" spans="12:16" ht="15.75" customHeight="1">
      <c r="L288" s="1"/>
      <c r="M288" s="1"/>
      <c r="N288" s="1"/>
      <c r="O288" s="1"/>
      <c r="P288" s="1"/>
    </row>
    <row r="289" spans="12:16" ht="15.75" customHeight="1">
      <c r="L289" s="1"/>
      <c r="M289" s="1"/>
      <c r="N289" s="1"/>
      <c r="O289" s="1"/>
      <c r="P289" s="1"/>
    </row>
    <row r="290" spans="12:16" ht="15.75" customHeight="1">
      <c r="L290" s="1"/>
      <c r="M290" s="1"/>
      <c r="N290" s="1"/>
      <c r="O290" s="1"/>
      <c r="P290" s="1"/>
    </row>
    <row r="291" spans="12:16" ht="15.75" customHeight="1">
      <c r="L291" s="1"/>
      <c r="M291" s="1"/>
      <c r="N291" s="1"/>
      <c r="O291" s="1"/>
      <c r="P291" s="1"/>
    </row>
    <row r="292" spans="12:16" ht="15.75" customHeight="1">
      <c r="L292" s="1"/>
      <c r="M292" s="1"/>
      <c r="N292" s="1"/>
      <c r="O292" s="1"/>
      <c r="P292" s="1"/>
    </row>
    <row r="293" spans="12:16" ht="15.75" customHeight="1">
      <c r="L293" s="1"/>
      <c r="M293" s="1"/>
      <c r="N293" s="1"/>
      <c r="O293" s="1"/>
      <c r="P293" s="1"/>
    </row>
    <row r="294" spans="12:16" ht="15.75" customHeight="1">
      <c r="L294" s="1"/>
      <c r="M294" s="1"/>
      <c r="N294" s="1"/>
      <c r="O294" s="1"/>
      <c r="P294" s="1"/>
    </row>
    <row r="295" spans="12:16" ht="15.75" customHeight="1">
      <c r="L295" s="1"/>
      <c r="M295" s="1"/>
      <c r="N295" s="1"/>
      <c r="O295" s="1"/>
      <c r="P295" s="1"/>
    </row>
    <row r="296" spans="12:16" ht="15.75" customHeight="1">
      <c r="L296" s="1"/>
      <c r="M296" s="1"/>
      <c r="N296" s="1"/>
      <c r="O296" s="1"/>
      <c r="P296" s="1"/>
    </row>
    <row r="297" spans="12:16" ht="15.75" customHeight="1">
      <c r="L297" s="1"/>
      <c r="M297" s="1"/>
      <c r="N297" s="1"/>
      <c r="O297" s="1"/>
      <c r="P297" s="1"/>
    </row>
    <row r="298" spans="12:16" ht="15.75" customHeight="1">
      <c r="L298" s="1"/>
      <c r="M298" s="1"/>
      <c r="N298" s="1"/>
      <c r="O298" s="1"/>
      <c r="P298" s="1"/>
    </row>
    <row r="299" spans="12:16" ht="15.75" customHeight="1">
      <c r="L299" s="1"/>
      <c r="M299" s="1"/>
      <c r="N299" s="1"/>
      <c r="O299" s="1"/>
      <c r="P299" s="1"/>
    </row>
    <row r="300" spans="12:16" ht="15.75" customHeight="1">
      <c r="L300" s="1"/>
      <c r="M300" s="1"/>
      <c r="N300" s="1"/>
      <c r="O300" s="1"/>
      <c r="P300" s="1"/>
    </row>
    <row r="301" spans="12:16" ht="15.75" customHeight="1">
      <c r="L301" s="1"/>
      <c r="M301" s="1"/>
      <c r="N301" s="1"/>
      <c r="O301" s="1"/>
      <c r="P301" s="1"/>
    </row>
    <row r="302" spans="12:16" ht="15.75" customHeight="1">
      <c r="L302" s="1"/>
      <c r="M302" s="1"/>
      <c r="N302" s="1"/>
      <c r="O302" s="1"/>
      <c r="P302" s="1"/>
    </row>
    <row r="303" spans="12:16" ht="15.75" customHeight="1">
      <c r="L303" s="1"/>
      <c r="M303" s="1"/>
      <c r="N303" s="1"/>
      <c r="O303" s="1"/>
      <c r="P303" s="1"/>
    </row>
    <row r="304" spans="12:16" ht="15.75" customHeight="1">
      <c r="L304" s="1"/>
      <c r="M304" s="1"/>
      <c r="N304" s="1"/>
      <c r="O304" s="1"/>
      <c r="P304" s="1"/>
    </row>
    <row r="305" spans="12:16" ht="15.75" customHeight="1">
      <c r="L305" s="1"/>
      <c r="M305" s="1"/>
      <c r="N305" s="1"/>
      <c r="O305" s="1"/>
      <c r="P305" s="1"/>
    </row>
    <row r="306" spans="12:16" ht="15.75" customHeight="1">
      <c r="L306" s="1"/>
      <c r="M306" s="1"/>
      <c r="N306" s="1"/>
      <c r="O306" s="1"/>
      <c r="P306" s="1"/>
    </row>
    <row r="307" spans="12:16" ht="15.75" customHeight="1">
      <c r="L307" s="1"/>
      <c r="M307" s="1"/>
      <c r="N307" s="1"/>
      <c r="O307" s="1"/>
      <c r="P307" s="1"/>
    </row>
    <row r="308" spans="12:16" ht="15.75" customHeight="1">
      <c r="L308" s="1"/>
      <c r="M308" s="1"/>
      <c r="N308" s="1"/>
      <c r="O308" s="1"/>
      <c r="P308" s="1"/>
    </row>
    <row r="309" spans="12:16" ht="15.75" customHeight="1">
      <c r="L309" s="1"/>
      <c r="M309" s="1"/>
      <c r="N309" s="1"/>
      <c r="O309" s="1"/>
      <c r="P309" s="1"/>
    </row>
    <row r="310" spans="12:16" ht="15.75" customHeight="1">
      <c r="L310" s="1"/>
      <c r="M310" s="1"/>
      <c r="N310" s="1"/>
      <c r="O310" s="1"/>
      <c r="P310" s="1"/>
    </row>
    <row r="311" spans="12:16" ht="15.75" customHeight="1">
      <c r="L311" s="1"/>
      <c r="M311" s="1"/>
      <c r="N311" s="1"/>
      <c r="O311" s="1"/>
      <c r="P311" s="1"/>
    </row>
    <row r="312" spans="12:16" ht="15.75" customHeight="1">
      <c r="L312" s="1"/>
      <c r="M312" s="1"/>
      <c r="N312" s="1"/>
      <c r="O312" s="1"/>
      <c r="P312" s="1"/>
    </row>
    <row r="313" spans="12:16" ht="15.75" customHeight="1">
      <c r="L313" s="1"/>
      <c r="M313" s="1"/>
      <c r="N313" s="1"/>
      <c r="O313" s="1"/>
      <c r="P313" s="1"/>
    </row>
    <row r="314" spans="12:16" ht="15.75" customHeight="1">
      <c r="L314" s="1"/>
      <c r="M314" s="1"/>
      <c r="N314" s="1"/>
      <c r="O314" s="1"/>
      <c r="P314" s="1"/>
    </row>
    <row r="315" spans="12:16" ht="15.75" customHeight="1">
      <c r="L315" s="1"/>
      <c r="M315" s="1"/>
      <c r="N315" s="1"/>
      <c r="O315" s="1"/>
      <c r="P315" s="1"/>
    </row>
    <row r="316" spans="12:16" ht="15.75" customHeight="1">
      <c r="L316" s="1"/>
      <c r="M316" s="1"/>
      <c r="N316" s="1"/>
      <c r="O316" s="1"/>
      <c r="P316" s="1"/>
    </row>
    <row r="317" spans="12:16" ht="15.75" customHeight="1">
      <c r="L317" s="1"/>
      <c r="M317" s="1"/>
      <c r="N317" s="1"/>
      <c r="O317" s="1"/>
      <c r="P317" s="1"/>
    </row>
    <row r="318" spans="12:16" ht="15.75" customHeight="1">
      <c r="L318" s="1"/>
      <c r="M318" s="1"/>
      <c r="N318" s="1"/>
      <c r="O318" s="1"/>
      <c r="P318" s="1"/>
    </row>
    <row r="319" spans="12:16" ht="15.75" customHeight="1">
      <c r="L319" s="1"/>
      <c r="M319" s="1"/>
      <c r="N319" s="1"/>
      <c r="O319" s="1"/>
      <c r="P319" s="1"/>
    </row>
    <row r="320" spans="12:16" ht="15.75" customHeight="1">
      <c r="L320" s="1"/>
      <c r="M320" s="1"/>
      <c r="N320" s="1"/>
      <c r="O320" s="1"/>
      <c r="P320" s="1"/>
    </row>
    <row r="321" spans="12:16" ht="15.75" customHeight="1">
      <c r="L321" s="1"/>
      <c r="M321" s="1"/>
      <c r="N321" s="1"/>
      <c r="O321" s="1"/>
      <c r="P321" s="1"/>
    </row>
    <row r="322" spans="12:16" ht="15.75" customHeight="1">
      <c r="L322" s="1"/>
      <c r="M322" s="1"/>
      <c r="N322" s="1"/>
      <c r="O322" s="1"/>
      <c r="P322" s="1"/>
    </row>
    <row r="323" spans="12:16" ht="15.75" customHeight="1">
      <c r="L323" s="1"/>
      <c r="M323" s="1"/>
      <c r="N323" s="1"/>
      <c r="O323" s="1"/>
      <c r="P323" s="1"/>
    </row>
    <row r="324" spans="12:16" ht="15.75" customHeight="1">
      <c r="L324" s="1"/>
      <c r="M324" s="1"/>
      <c r="N324" s="1"/>
      <c r="O324" s="1"/>
      <c r="P324" s="1"/>
    </row>
    <row r="325" spans="12:16" ht="15.75" customHeight="1">
      <c r="L325" s="1"/>
      <c r="M325" s="1"/>
      <c r="N325" s="1"/>
      <c r="O325" s="1"/>
      <c r="P325" s="1"/>
    </row>
    <row r="326" spans="12:16" ht="15.75" customHeight="1">
      <c r="L326" s="1"/>
      <c r="M326" s="1"/>
      <c r="N326" s="1"/>
      <c r="O326" s="1"/>
      <c r="P326" s="1"/>
    </row>
    <row r="327" spans="12:16" ht="15.75" customHeight="1">
      <c r="L327" s="1"/>
      <c r="M327" s="1"/>
      <c r="N327" s="1"/>
      <c r="O327" s="1"/>
      <c r="P327" s="1"/>
    </row>
    <row r="328" spans="12:16" ht="15.75" customHeight="1">
      <c r="L328" s="1"/>
      <c r="M328" s="1"/>
      <c r="N328" s="1"/>
      <c r="O328" s="1"/>
      <c r="P328" s="1"/>
    </row>
    <row r="329" spans="12:16" ht="15.75" customHeight="1">
      <c r="L329" s="1"/>
      <c r="M329" s="1"/>
      <c r="N329" s="1"/>
      <c r="O329" s="1"/>
      <c r="P329" s="1"/>
    </row>
    <row r="330" spans="12:16" ht="15.75" customHeight="1">
      <c r="L330" s="1"/>
      <c r="M330" s="1"/>
      <c r="N330" s="1"/>
      <c r="O330" s="1"/>
      <c r="P330" s="1"/>
    </row>
    <row r="331" spans="12:16" ht="15.75" customHeight="1">
      <c r="L331" s="1"/>
      <c r="M331" s="1"/>
      <c r="N331" s="1"/>
      <c r="O331" s="1"/>
      <c r="P331" s="1"/>
    </row>
    <row r="332" spans="12:16" ht="15.75" customHeight="1">
      <c r="L332" s="1"/>
      <c r="M332" s="1"/>
      <c r="N332" s="1"/>
      <c r="O332" s="1"/>
      <c r="P332" s="1"/>
    </row>
    <row r="333" spans="12:16" ht="15.75" customHeight="1">
      <c r="L333" s="1"/>
      <c r="M333" s="1"/>
      <c r="N333" s="1"/>
      <c r="O333" s="1"/>
      <c r="P333" s="1"/>
    </row>
    <row r="334" spans="12:16" ht="15.75" customHeight="1">
      <c r="L334" s="1"/>
      <c r="M334" s="1"/>
      <c r="N334" s="1"/>
      <c r="O334" s="1"/>
      <c r="P334" s="1"/>
    </row>
    <row r="335" spans="12:16" ht="15.75" customHeight="1">
      <c r="L335" s="1"/>
      <c r="M335" s="1"/>
      <c r="N335" s="1"/>
      <c r="O335" s="1"/>
      <c r="P335" s="1"/>
    </row>
    <row r="336" spans="12:16" ht="15.75" customHeight="1">
      <c r="L336" s="1"/>
      <c r="M336" s="1"/>
      <c r="N336" s="1"/>
      <c r="O336" s="1"/>
      <c r="P336" s="1"/>
    </row>
    <row r="337" spans="12:16" ht="15.75" customHeight="1">
      <c r="L337" s="1"/>
      <c r="M337" s="1"/>
      <c r="N337" s="1"/>
      <c r="O337" s="1"/>
      <c r="P337" s="1"/>
    </row>
    <row r="338" spans="12:16" ht="15.75" customHeight="1">
      <c r="L338" s="1"/>
      <c r="M338" s="1"/>
      <c r="N338" s="1"/>
      <c r="O338" s="1"/>
      <c r="P338" s="1"/>
    </row>
    <row r="339" spans="12:16" ht="15.75" customHeight="1">
      <c r="L339" s="1"/>
      <c r="M339" s="1"/>
      <c r="N339" s="1"/>
      <c r="O339" s="1"/>
      <c r="P339" s="1"/>
    </row>
    <row r="340" spans="12:16" ht="15.75" customHeight="1">
      <c r="L340" s="1"/>
      <c r="M340" s="1"/>
      <c r="N340" s="1"/>
      <c r="O340" s="1"/>
      <c r="P340" s="1"/>
    </row>
    <row r="341" spans="12:16" ht="15.75" customHeight="1">
      <c r="L341" s="1"/>
      <c r="M341" s="1"/>
      <c r="N341" s="1"/>
      <c r="O341" s="1"/>
      <c r="P341" s="1"/>
    </row>
    <row r="342" spans="12:16" ht="15.75" customHeight="1">
      <c r="L342" s="1"/>
      <c r="M342" s="1"/>
      <c r="N342" s="1"/>
      <c r="O342" s="1"/>
      <c r="P342" s="1"/>
    </row>
    <row r="343" spans="12:16" ht="15.75" customHeight="1">
      <c r="L343" s="1"/>
      <c r="M343" s="1"/>
      <c r="N343" s="1"/>
      <c r="O343" s="1"/>
      <c r="P343" s="1"/>
    </row>
    <row r="344" spans="12:16" ht="15.75" customHeight="1">
      <c r="L344" s="1"/>
      <c r="M344" s="1"/>
      <c r="N344" s="1"/>
      <c r="O344" s="1"/>
      <c r="P344" s="1"/>
    </row>
    <row r="345" spans="12:16" ht="15.75" customHeight="1">
      <c r="L345" s="1"/>
      <c r="M345" s="1"/>
      <c r="N345" s="1"/>
      <c r="O345" s="1"/>
      <c r="P345" s="1"/>
    </row>
    <row r="346" spans="12:16" ht="15.75" customHeight="1">
      <c r="L346" s="1"/>
      <c r="M346" s="1"/>
      <c r="N346" s="1"/>
      <c r="O346" s="1"/>
      <c r="P346" s="1"/>
    </row>
    <row r="347" spans="12:16" ht="15.75" customHeight="1">
      <c r="L347" s="1"/>
      <c r="M347" s="1"/>
      <c r="N347" s="1"/>
      <c r="O347" s="1"/>
      <c r="P347" s="1"/>
    </row>
    <row r="348" spans="12:16" ht="15.75" customHeight="1">
      <c r="L348" s="1"/>
      <c r="M348" s="1"/>
      <c r="N348" s="1"/>
      <c r="O348" s="1"/>
      <c r="P348" s="1"/>
    </row>
    <row r="349" spans="12:16" ht="15.75" customHeight="1">
      <c r="L349" s="1"/>
      <c r="M349" s="1"/>
      <c r="N349" s="1"/>
      <c r="O349" s="1"/>
      <c r="P349" s="1"/>
    </row>
    <row r="350" spans="12:16" ht="15.75" customHeight="1">
      <c r="L350" s="1"/>
      <c r="M350" s="1"/>
      <c r="N350" s="1"/>
      <c r="O350" s="1"/>
      <c r="P350" s="1"/>
    </row>
    <row r="351" spans="12:16" ht="15.75" customHeight="1">
      <c r="L351" s="1"/>
      <c r="M351" s="1"/>
      <c r="N351" s="1"/>
      <c r="O351" s="1"/>
      <c r="P351" s="1"/>
    </row>
    <row r="352" spans="12:16" ht="15.75" customHeight="1">
      <c r="L352" s="1"/>
      <c r="M352" s="1"/>
      <c r="N352" s="1"/>
      <c r="O352" s="1"/>
      <c r="P352" s="1"/>
    </row>
    <row r="353" spans="12:16" ht="15.75" customHeight="1">
      <c r="L353" s="1"/>
      <c r="M353" s="1"/>
      <c r="N353" s="1"/>
      <c r="O353" s="1"/>
      <c r="P353" s="1"/>
    </row>
    <row r="354" spans="12:16" ht="15.75" customHeight="1">
      <c r="L354" s="1"/>
      <c r="M354" s="1"/>
      <c r="N354" s="1"/>
      <c r="O354" s="1"/>
      <c r="P354" s="1"/>
    </row>
    <row r="355" spans="12:16" ht="15.75" customHeight="1">
      <c r="L355" s="1"/>
      <c r="M355" s="1"/>
      <c r="N355" s="1"/>
      <c r="O355" s="1"/>
      <c r="P355" s="1"/>
    </row>
    <row r="356" spans="12:16" ht="15.75" customHeight="1">
      <c r="L356" s="1"/>
      <c r="M356" s="1"/>
      <c r="N356" s="1"/>
      <c r="O356" s="1"/>
      <c r="P356" s="1"/>
    </row>
    <row r="357" spans="12:16" ht="15.75" customHeight="1">
      <c r="L357" s="1"/>
      <c r="M357" s="1"/>
      <c r="N357" s="1"/>
      <c r="O357" s="1"/>
      <c r="P357" s="1"/>
    </row>
    <row r="358" spans="12:16" ht="15.75" customHeight="1">
      <c r="L358" s="1"/>
      <c r="M358" s="1"/>
      <c r="N358" s="1"/>
      <c r="O358" s="1"/>
      <c r="P358" s="1"/>
    </row>
    <row r="359" spans="12:16" ht="15.75" customHeight="1">
      <c r="L359" s="1"/>
      <c r="M359" s="1"/>
      <c r="N359" s="1"/>
      <c r="O359" s="1"/>
      <c r="P359" s="1"/>
    </row>
    <row r="360" spans="12:16" ht="15.75" customHeight="1">
      <c r="L360" s="1"/>
      <c r="M360" s="1"/>
      <c r="N360" s="1"/>
      <c r="O360" s="1"/>
      <c r="P360" s="1"/>
    </row>
    <row r="361" spans="12:16" ht="15.75" customHeight="1">
      <c r="L361" s="1"/>
      <c r="M361" s="1"/>
      <c r="N361" s="1"/>
      <c r="O361" s="1"/>
      <c r="P361" s="1"/>
    </row>
    <row r="362" spans="12:16" ht="15.75" customHeight="1">
      <c r="L362" s="1"/>
      <c r="M362" s="1"/>
      <c r="N362" s="1"/>
      <c r="O362" s="1"/>
      <c r="P362" s="1"/>
    </row>
    <row r="363" spans="12:16" ht="15.75" customHeight="1">
      <c r="L363" s="1"/>
      <c r="M363" s="1"/>
      <c r="N363" s="1"/>
      <c r="O363" s="1"/>
      <c r="P363" s="1"/>
    </row>
    <row r="364" spans="12:16" ht="15.75" customHeight="1">
      <c r="L364" s="1"/>
      <c r="M364" s="1"/>
      <c r="N364" s="1"/>
      <c r="O364" s="1"/>
      <c r="P364" s="1"/>
    </row>
    <row r="365" spans="12:16" ht="15.75" customHeight="1">
      <c r="L365" s="1"/>
      <c r="M365" s="1"/>
      <c r="N365" s="1"/>
      <c r="O365" s="1"/>
      <c r="P365" s="1"/>
    </row>
    <row r="366" spans="12:16" ht="15.75" customHeight="1">
      <c r="L366" s="1"/>
      <c r="M366" s="1"/>
      <c r="N366" s="1"/>
      <c r="O366" s="1"/>
      <c r="P366" s="1"/>
    </row>
    <row r="367" spans="12:16" ht="15.75" customHeight="1">
      <c r="L367" s="1"/>
      <c r="M367" s="1"/>
      <c r="N367" s="1"/>
      <c r="O367" s="1"/>
      <c r="P367" s="1"/>
    </row>
    <row r="368" spans="12:16" ht="15.75" customHeight="1">
      <c r="L368" s="1"/>
      <c r="M368" s="1"/>
      <c r="N368" s="1"/>
      <c r="O368" s="1"/>
      <c r="P368" s="1"/>
    </row>
    <row r="369" spans="12:16" ht="15.75" customHeight="1">
      <c r="L369" s="1"/>
      <c r="M369" s="1"/>
      <c r="N369" s="1"/>
      <c r="O369" s="1"/>
      <c r="P369" s="1"/>
    </row>
    <row r="370" spans="12:16" ht="15.75" customHeight="1">
      <c r="L370" s="1"/>
      <c r="M370" s="1"/>
      <c r="N370" s="1"/>
      <c r="O370" s="1"/>
      <c r="P370" s="1"/>
    </row>
    <row r="371" spans="12:16" ht="15.75" customHeight="1">
      <c r="L371" s="1"/>
      <c r="M371" s="1"/>
      <c r="N371" s="1"/>
      <c r="O371" s="1"/>
      <c r="P371" s="1"/>
    </row>
    <row r="372" spans="12:16" ht="15.75" customHeight="1">
      <c r="L372" s="1"/>
      <c r="M372" s="1"/>
      <c r="N372" s="1"/>
      <c r="O372" s="1"/>
      <c r="P372" s="1"/>
    </row>
    <row r="373" spans="12:16" ht="15.75" customHeight="1">
      <c r="L373" s="1"/>
      <c r="M373" s="1"/>
      <c r="N373" s="1"/>
      <c r="O373" s="1"/>
      <c r="P373" s="1"/>
    </row>
    <row r="374" spans="12:16" ht="15.75" customHeight="1">
      <c r="L374" s="1"/>
      <c r="M374" s="1"/>
      <c r="N374" s="1"/>
      <c r="O374" s="1"/>
      <c r="P374" s="1"/>
    </row>
    <row r="375" spans="12:16" ht="15.75" customHeight="1">
      <c r="L375" s="1"/>
      <c r="M375" s="1"/>
      <c r="N375" s="1"/>
      <c r="O375" s="1"/>
      <c r="P375" s="1"/>
    </row>
    <row r="376" spans="12:16" ht="15.75" customHeight="1">
      <c r="L376" s="1"/>
      <c r="M376" s="1"/>
      <c r="N376" s="1"/>
      <c r="O376" s="1"/>
      <c r="P376" s="1"/>
    </row>
    <row r="377" spans="12:16" ht="15.75" customHeight="1">
      <c r="L377" s="1"/>
      <c r="M377" s="1"/>
      <c r="N377" s="1"/>
      <c r="O377" s="1"/>
      <c r="P377" s="1"/>
    </row>
    <row r="378" spans="12:16" ht="15.75" customHeight="1">
      <c r="L378" s="1"/>
      <c r="M378" s="1"/>
      <c r="N378" s="1"/>
      <c r="O378" s="1"/>
      <c r="P378" s="1"/>
    </row>
    <row r="379" spans="12:16" ht="15.75" customHeight="1">
      <c r="L379" s="1"/>
      <c r="M379" s="1"/>
      <c r="N379" s="1"/>
      <c r="O379" s="1"/>
      <c r="P379" s="1"/>
    </row>
    <row r="380" spans="12:16" ht="15.75" customHeight="1">
      <c r="L380" s="1"/>
      <c r="M380" s="1"/>
      <c r="N380" s="1"/>
      <c r="O380" s="1"/>
      <c r="P380" s="1"/>
    </row>
    <row r="381" spans="12:16" ht="15.75" customHeight="1">
      <c r="L381" s="1"/>
      <c r="M381" s="1"/>
      <c r="N381" s="1"/>
      <c r="O381" s="1"/>
      <c r="P381" s="1"/>
    </row>
    <row r="382" spans="12:16" ht="15.75" customHeight="1">
      <c r="L382" s="1"/>
      <c r="M382" s="1"/>
      <c r="N382" s="1"/>
      <c r="O382" s="1"/>
      <c r="P382" s="1"/>
    </row>
    <row r="383" spans="12:16" ht="15.75" customHeight="1">
      <c r="L383" s="1"/>
      <c r="M383" s="1"/>
      <c r="N383" s="1"/>
      <c r="O383" s="1"/>
      <c r="P383" s="1"/>
    </row>
    <row r="384" spans="12:16" ht="15.75" customHeight="1">
      <c r="L384" s="1"/>
      <c r="M384" s="1"/>
      <c r="N384" s="1"/>
      <c r="O384" s="1"/>
      <c r="P384" s="1"/>
    </row>
    <row r="385" spans="12:16" ht="15.75" customHeight="1">
      <c r="L385" s="1"/>
      <c r="M385" s="1"/>
      <c r="N385" s="1"/>
      <c r="O385" s="1"/>
      <c r="P385" s="1"/>
    </row>
    <row r="386" spans="12:16" ht="15.75" customHeight="1">
      <c r="L386" s="1"/>
      <c r="M386" s="1"/>
      <c r="N386" s="1"/>
      <c r="O386" s="1"/>
      <c r="P386" s="1"/>
    </row>
    <row r="387" spans="12:16" ht="15.75" customHeight="1">
      <c r="L387" s="1"/>
      <c r="M387" s="1"/>
      <c r="N387" s="1"/>
      <c r="O387" s="1"/>
      <c r="P387" s="1"/>
    </row>
    <row r="388" spans="12:16" ht="15.75" customHeight="1">
      <c r="L388" s="1"/>
      <c r="M388" s="1"/>
      <c r="N388" s="1"/>
      <c r="O388" s="1"/>
      <c r="P388" s="1"/>
    </row>
    <row r="389" spans="12:16" ht="15.75" customHeight="1">
      <c r="L389" s="1"/>
      <c r="M389" s="1"/>
      <c r="N389" s="1"/>
      <c r="O389" s="1"/>
      <c r="P389" s="1"/>
    </row>
    <row r="390" spans="12:16" ht="15.75" customHeight="1">
      <c r="L390" s="1"/>
      <c r="M390" s="1"/>
      <c r="N390" s="1"/>
      <c r="O390" s="1"/>
      <c r="P390" s="1"/>
    </row>
    <row r="391" spans="12:16" ht="15.75" customHeight="1">
      <c r="L391" s="1"/>
      <c r="M391" s="1"/>
      <c r="N391" s="1"/>
      <c r="O391" s="1"/>
      <c r="P391" s="1"/>
    </row>
    <row r="392" spans="12:16" ht="15.75" customHeight="1">
      <c r="L392" s="1"/>
      <c r="M392" s="1"/>
      <c r="N392" s="1"/>
      <c r="O392" s="1"/>
      <c r="P392" s="1"/>
    </row>
    <row r="393" spans="12:16" ht="15.75" customHeight="1">
      <c r="L393" s="1"/>
      <c r="M393" s="1"/>
      <c r="N393" s="1"/>
      <c r="O393" s="1"/>
      <c r="P393" s="1"/>
    </row>
    <row r="394" spans="12:16" ht="15.75" customHeight="1">
      <c r="L394" s="1"/>
      <c r="M394" s="1"/>
      <c r="N394" s="1"/>
      <c r="O394" s="1"/>
      <c r="P394" s="1"/>
    </row>
    <row r="395" spans="12:16" ht="15.75" customHeight="1">
      <c r="L395" s="1"/>
      <c r="M395" s="1"/>
      <c r="N395" s="1"/>
      <c r="O395" s="1"/>
      <c r="P395" s="1"/>
    </row>
    <row r="396" spans="12:16" ht="15.75" customHeight="1">
      <c r="L396" s="1"/>
      <c r="M396" s="1"/>
      <c r="N396" s="1"/>
      <c r="O396" s="1"/>
      <c r="P396" s="1"/>
    </row>
    <row r="397" spans="12:16" ht="15.75" customHeight="1">
      <c r="L397" s="1"/>
      <c r="M397" s="1"/>
      <c r="N397" s="1"/>
      <c r="O397" s="1"/>
      <c r="P397" s="1"/>
    </row>
    <row r="398" spans="12:16" ht="15.75" customHeight="1">
      <c r="L398" s="1"/>
      <c r="M398" s="1"/>
      <c r="N398" s="1"/>
      <c r="O398" s="1"/>
      <c r="P398" s="1"/>
    </row>
    <row r="399" spans="12:16" ht="15.75" customHeight="1">
      <c r="L399" s="1"/>
      <c r="M399" s="1"/>
      <c r="N399" s="1"/>
      <c r="O399" s="1"/>
      <c r="P399" s="1"/>
    </row>
    <row r="400" spans="12:16" ht="15.75" customHeight="1">
      <c r="L400" s="1"/>
      <c r="M400" s="1"/>
      <c r="N400" s="1"/>
      <c r="O400" s="1"/>
      <c r="P400" s="1"/>
    </row>
    <row r="401" spans="12:16" ht="15.75" customHeight="1">
      <c r="L401" s="1"/>
      <c r="M401" s="1"/>
      <c r="N401" s="1"/>
      <c r="O401" s="1"/>
      <c r="P401" s="1"/>
    </row>
    <row r="402" spans="12:16" ht="15.75" customHeight="1">
      <c r="L402" s="1"/>
      <c r="M402" s="1"/>
      <c r="N402" s="1"/>
      <c r="O402" s="1"/>
      <c r="P402" s="1"/>
    </row>
    <row r="403" spans="12:16" ht="15.75" customHeight="1">
      <c r="L403" s="1"/>
      <c r="M403" s="1"/>
      <c r="N403" s="1"/>
      <c r="O403" s="1"/>
      <c r="P403" s="1"/>
    </row>
    <row r="404" spans="12:16" ht="15.75" customHeight="1">
      <c r="L404" s="1"/>
      <c r="M404" s="1"/>
      <c r="N404" s="1"/>
      <c r="O404" s="1"/>
      <c r="P404" s="1"/>
    </row>
    <row r="405" spans="12:16" ht="15.75" customHeight="1">
      <c r="L405" s="1"/>
      <c r="M405" s="1"/>
      <c r="N405" s="1"/>
      <c r="O405" s="1"/>
      <c r="P405" s="1"/>
    </row>
    <row r="406" spans="12:16" ht="15.75" customHeight="1">
      <c r="L406" s="1"/>
      <c r="M406" s="1"/>
      <c r="N406" s="1"/>
      <c r="O406" s="1"/>
      <c r="P406" s="1"/>
    </row>
    <row r="407" spans="12:16" ht="15.75" customHeight="1">
      <c r="L407" s="1"/>
      <c r="M407" s="1"/>
      <c r="N407" s="1"/>
      <c r="O407" s="1"/>
      <c r="P407" s="1"/>
    </row>
    <row r="408" spans="12:16" ht="15.75" customHeight="1">
      <c r="L408" s="1"/>
      <c r="M408" s="1"/>
      <c r="N408" s="1"/>
      <c r="O408" s="1"/>
      <c r="P408" s="1"/>
    </row>
    <row r="409" spans="12:16" ht="15.75" customHeight="1">
      <c r="L409" s="1"/>
      <c r="M409" s="1"/>
      <c r="N409" s="1"/>
      <c r="O409" s="1"/>
      <c r="P409" s="1"/>
    </row>
    <row r="410" spans="12:16" ht="15.75" customHeight="1">
      <c r="L410" s="1"/>
      <c r="M410" s="1"/>
      <c r="N410" s="1"/>
      <c r="O410" s="1"/>
      <c r="P410" s="1"/>
    </row>
    <row r="411" spans="12:16" ht="15.75" customHeight="1">
      <c r="L411" s="1"/>
      <c r="M411" s="1"/>
      <c r="N411" s="1"/>
      <c r="O411" s="1"/>
      <c r="P411" s="1"/>
    </row>
    <row r="412" spans="12:16" ht="15.75" customHeight="1">
      <c r="L412" s="1"/>
      <c r="M412" s="1"/>
      <c r="N412" s="1"/>
      <c r="O412" s="1"/>
      <c r="P412" s="1"/>
    </row>
    <row r="413" spans="12:16" ht="15.75" customHeight="1">
      <c r="L413" s="1"/>
      <c r="M413" s="1"/>
      <c r="N413" s="1"/>
      <c r="O413" s="1"/>
      <c r="P413" s="1"/>
    </row>
    <row r="414" spans="12:16" ht="15.75" customHeight="1">
      <c r="L414" s="1"/>
      <c r="M414" s="1"/>
      <c r="N414" s="1"/>
      <c r="O414" s="1"/>
      <c r="P414" s="1"/>
    </row>
    <row r="415" spans="12:16" ht="15.75" customHeight="1">
      <c r="L415" s="1"/>
      <c r="M415" s="1"/>
      <c r="N415" s="1"/>
      <c r="O415" s="1"/>
      <c r="P415" s="1"/>
    </row>
    <row r="416" spans="12:16" ht="15.75" customHeight="1">
      <c r="L416" s="1"/>
      <c r="M416" s="1"/>
      <c r="N416" s="1"/>
      <c r="O416" s="1"/>
      <c r="P416" s="1"/>
    </row>
    <row r="417" spans="12:16" ht="15.75" customHeight="1">
      <c r="L417" s="1"/>
      <c r="M417" s="1"/>
      <c r="N417" s="1"/>
      <c r="O417" s="1"/>
      <c r="P417" s="1"/>
    </row>
    <row r="418" spans="12:16" ht="15.75" customHeight="1">
      <c r="L418" s="1"/>
      <c r="M418" s="1"/>
      <c r="N418" s="1"/>
      <c r="O418" s="1"/>
      <c r="P418" s="1"/>
    </row>
    <row r="419" spans="12:16" ht="15.75" customHeight="1">
      <c r="L419" s="1"/>
      <c r="M419" s="1"/>
      <c r="N419" s="1"/>
      <c r="O419" s="1"/>
      <c r="P419" s="1"/>
    </row>
    <row r="420" spans="12:16" ht="15.75" customHeight="1">
      <c r="L420" s="1"/>
      <c r="M420" s="1"/>
      <c r="N420" s="1"/>
      <c r="O420" s="1"/>
      <c r="P420" s="1"/>
    </row>
    <row r="421" spans="12:16" ht="15.75" customHeight="1">
      <c r="L421" s="1"/>
      <c r="M421" s="1"/>
      <c r="N421" s="1"/>
      <c r="O421" s="1"/>
      <c r="P421" s="1"/>
    </row>
    <row r="422" spans="12:16" ht="15.75" customHeight="1">
      <c r="L422" s="1"/>
      <c r="M422" s="1"/>
      <c r="N422" s="1"/>
      <c r="O422" s="1"/>
      <c r="P422" s="1"/>
    </row>
    <row r="423" spans="12:16" ht="15.75" customHeight="1">
      <c r="L423" s="1"/>
      <c r="M423" s="1"/>
      <c r="N423" s="1"/>
      <c r="O423" s="1"/>
      <c r="P423" s="1"/>
    </row>
    <row r="424" spans="12:16" ht="15.75" customHeight="1">
      <c r="L424" s="1"/>
      <c r="M424" s="1"/>
      <c r="N424" s="1"/>
      <c r="O424" s="1"/>
      <c r="P424" s="1"/>
    </row>
    <row r="425" spans="12:16" ht="15.75" customHeight="1">
      <c r="L425" s="1"/>
      <c r="M425" s="1"/>
      <c r="N425" s="1"/>
      <c r="O425" s="1"/>
      <c r="P425" s="1"/>
    </row>
    <row r="426" spans="12:16" ht="15.75" customHeight="1">
      <c r="L426" s="1"/>
      <c r="M426" s="1"/>
      <c r="N426" s="1"/>
      <c r="O426" s="1"/>
      <c r="P426" s="1"/>
    </row>
    <row r="427" spans="12:16" ht="15.75" customHeight="1">
      <c r="L427" s="1"/>
      <c r="M427" s="1"/>
      <c r="N427" s="1"/>
      <c r="O427" s="1"/>
      <c r="P427" s="1"/>
    </row>
    <row r="428" spans="12:16" ht="15.75" customHeight="1">
      <c r="L428" s="1"/>
      <c r="M428" s="1"/>
      <c r="N428" s="1"/>
      <c r="O428" s="1"/>
      <c r="P428" s="1"/>
    </row>
    <row r="429" spans="12:16" ht="15.75" customHeight="1">
      <c r="L429" s="1"/>
      <c r="M429" s="1"/>
      <c r="N429" s="1"/>
      <c r="O429" s="1"/>
      <c r="P429" s="1"/>
    </row>
    <row r="430" spans="12:16" ht="15.75" customHeight="1">
      <c r="L430" s="1"/>
      <c r="M430" s="1"/>
      <c r="N430" s="1"/>
      <c r="O430" s="1"/>
      <c r="P430" s="1"/>
    </row>
    <row r="431" spans="12:16" ht="15.75" customHeight="1">
      <c r="L431" s="1"/>
      <c r="M431" s="1"/>
      <c r="N431" s="1"/>
      <c r="O431" s="1"/>
      <c r="P431" s="1"/>
    </row>
    <row r="432" spans="12:16" ht="15.75" customHeight="1">
      <c r="L432" s="1"/>
      <c r="M432" s="1"/>
      <c r="N432" s="1"/>
      <c r="O432" s="1"/>
      <c r="P432" s="1"/>
    </row>
    <row r="433" spans="12:16" ht="15.75" customHeight="1">
      <c r="L433" s="1"/>
      <c r="M433" s="1"/>
      <c r="N433" s="1"/>
      <c r="O433" s="1"/>
      <c r="P433" s="1"/>
    </row>
    <row r="434" spans="12:16" ht="15.75" customHeight="1">
      <c r="L434" s="1"/>
      <c r="M434" s="1"/>
      <c r="N434" s="1"/>
      <c r="O434" s="1"/>
      <c r="P434" s="1"/>
    </row>
    <row r="435" spans="12:16" ht="15.75" customHeight="1">
      <c r="L435" s="1"/>
      <c r="M435" s="1"/>
      <c r="N435" s="1"/>
      <c r="O435" s="1"/>
      <c r="P435" s="1"/>
    </row>
    <row r="436" spans="12:16" ht="15.75" customHeight="1">
      <c r="L436" s="1"/>
      <c r="M436" s="1"/>
      <c r="N436" s="1"/>
      <c r="O436" s="1"/>
      <c r="P436" s="1"/>
    </row>
    <row r="437" spans="12:16" ht="15.75" customHeight="1">
      <c r="L437" s="1"/>
      <c r="M437" s="1"/>
      <c r="N437" s="1"/>
      <c r="O437" s="1"/>
      <c r="P437" s="1"/>
    </row>
    <row r="438" spans="12:16" ht="15.75" customHeight="1">
      <c r="L438" s="1"/>
      <c r="M438" s="1"/>
      <c r="N438" s="1"/>
      <c r="O438" s="1"/>
      <c r="P438" s="1"/>
    </row>
    <row r="439" spans="12:16" ht="15.75" customHeight="1">
      <c r="L439" s="1"/>
      <c r="M439" s="1"/>
      <c r="N439" s="1"/>
      <c r="O439" s="1"/>
      <c r="P439" s="1"/>
    </row>
    <row r="440" spans="12:16" ht="15.75" customHeight="1">
      <c r="L440" s="1"/>
      <c r="M440" s="1"/>
      <c r="N440" s="1"/>
      <c r="O440" s="1"/>
      <c r="P440" s="1"/>
    </row>
    <row r="441" spans="12:16" ht="15.75" customHeight="1">
      <c r="L441" s="1"/>
      <c r="M441" s="1"/>
      <c r="N441" s="1"/>
      <c r="O441" s="1"/>
      <c r="P441" s="1"/>
    </row>
    <row r="442" spans="12:16" ht="15.75" customHeight="1">
      <c r="L442" s="1"/>
      <c r="M442" s="1"/>
      <c r="N442" s="1"/>
      <c r="O442" s="1"/>
      <c r="P442" s="1"/>
    </row>
    <row r="443" spans="12:16" ht="15.75" customHeight="1">
      <c r="L443" s="1"/>
      <c r="M443" s="1"/>
      <c r="N443" s="1"/>
      <c r="O443" s="1"/>
      <c r="P443" s="1"/>
    </row>
    <row r="444" spans="12:16" ht="15.75" customHeight="1">
      <c r="L444" s="1"/>
      <c r="M444" s="1"/>
      <c r="N444" s="1"/>
      <c r="O444" s="1"/>
      <c r="P444" s="1"/>
    </row>
    <row r="445" spans="12:16" ht="15.75" customHeight="1">
      <c r="L445" s="1"/>
      <c r="M445" s="1"/>
      <c r="N445" s="1"/>
      <c r="O445" s="1"/>
      <c r="P445" s="1"/>
    </row>
    <row r="446" spans="12:16" ht="15.75" customHeight="1">
      <c r="L446" s="1"/>
      <c r="M446" s="1"/>
      <c r="N446" s="1"/>
      <c r="O446" s="1"/>
      <c r="P446" s="1"/>
    </row>
    <row r="447" spans="12:16" ht="15.75" customHeight="1">
      <c r="L447" s="1"/>
      <c r="M447" s="1"/>
      <c r="N447" s="1"/>
      <c r="O447" s="1"/>
      <c r="P447" s="1"/>
    </row>
    <row r="448" spans="12:16" ht="15.75" customHeight="1">
      <c r="L448" s="1"/>
      <c r="M448" s="1"/>
      <c r="N448" s="1"/>
      <c r="O448" s="1"/>
      <c r="P448" s="1"/>
    </row>
    <row r="449" spans="12:16" ht="15.75" customHeight="1">
      <c r="L449" s="1"/>
      <c r="M449" s="1"/>
      <c r="N449" s="1"/>
      <c r="O449" s="1"/>
      <c r="P449" s="1"/>
    </row>
    <row r="450" spans="12:16" ht="15.75" customHeight="1">
      <c r="L450" s="1"/>
      <c r="M450" s="1"/>
      <c r="N450" s="1"/>
      <c r="O450" s="1"/>
      <c r="P450" s="1"/>
    </row>
    <row r="451" spans="12:16" ht="15.75" customHeight="1">
      <c r="L451" s="1"/>
      <c r="M451" s="1"/>
      <c r="N451" s="1"/>
      <c r="O451" s="1"/>
      <c r="P451" s="1"/>
    </row>
    <row r="452" spans="12:16" ht="15.75" customHeight="1">
      <c r="L452" s="1"/>
      <c r="M452" s="1"/>
      <c r="N452" s="1"/>
      <c r="O452" s="1"/>
      <c r="P452" s="1"/>
    </row>
    <row r="453" spans="12:16" ht="15.75" customHeight="1">
      <c r="L453" s="1"/>
      <c r="M453" s="1"/>
      <c r="N453" s="1"/>
      <c r="O453" s="1"/>
      <c r="P453" s="1"/>
    </row>
    <row r="454" spans="12:16" ht="15.75" customHeight="1">
      <c r="L454" s="1"/>
      <c r="M454" s="1"/>
      <c r="N454" s="1"/>
      <c r="O454" s="1"/>
      <c r="P454" s="1"/>
    </row>
    <row r="455" spans="12:16" ht="15.75" customHeight="1">
      <c r="L455" s="1"/>
      <c r="M455" s="1"/>
      <c r="N455" s="1"/>
      <c r="O455" s="1"/>
      <c r="P455" s="1"/>
    </row>
    <row r="456" spans="12:16" ht="15.75" customHeight="1">
      <c r="L456" s="1"/>
      <c r="M456" s="1"/>
      <c r="N456" s="1"/>
      <c r="O456" s="1"/>
      <c r="P456" s="1"/>
    </row>
    <row r="457" spans="12:16" ht="15.75" customHeight="1">
      <c r="L457" s="1"/>
      <c r="M457" s="1"/>
      <c r="N457" s="1"/>
      <c r="O457" s="1"/>
      <c r="P457" s="1"/>
    </row>
    <row r="458" spans="12:16" ht="15.75" customHeight="1">
      <c r="L458" s="1"/>
      <c r="M458" s="1"/>
      <c r="N458" s="1"/>
      <c r="O458" s="1"/>
      <c r="P458" s="1"/>
    </row>
    <row r="459" spans="12:16" ht="15.75" customHeight="1">
      <c r="L459" s="1"/>
      <c r="M459" s="1"/>
      <c r="N459" s="1"/>
      <c r="O459" s="1"/>
      <c r="P459" s="1"/>
    </row>
    <row r="460" spans="12:16" ht="15.75" customHeight="1">
      <c r="L460" s="1"/>
      <c r="M460" s="1"/>
      <c r="N460" s="1"/>
      <c r="O460" s="1"/>
      <c r="P460" s="1"/>
    </row>
    <row r="461" spans="12:16" ht="15.75" customHeight="1">
      <c r="L461" s="1"/>
      <c r="M461" s="1"/>
      <c r="N461" s="1"/>
      <c r="O461" s="1"/>
      <c r="P461" s="1"/>
    </row>
    <row r="462" spans="12:16" ht="15.75" customHeight="1">
      <c r="L462" s="1"/>
      <c r="M462" s="1"/>
      <c r="N462" s="1"/>
      <c r="O462" s="1"/>
      <c r="P462" s="1"/>
    </row>
    <row r="463" spans="12:16" ht="15.75" customHeight="1">
      <c r="L463" s="1"/>
      <c r="M463" s="1"/>
      <c r="N463" s="1"/>
      <c r="O463" s="1"/>
      <c r="P463" s="1"/>
    </row>
    <row r="464" spans="12:16" ht="15.75" customHeight="1">
      <c r="L464" s="1"/>
      <c r="M464" s="1"/>
      <c r="N464" s="1"/>
      <c r="O464" s="1"/>
      <c r="P464" s="1"/>
    </row>
    <row r="465" spans="12:16" ht="15.75" customHeight="1">
      <c r="L465" s="1"/>
      <c r="M465" s="1"/>
      <c r="N465" s="1"/>
      <c r="O465" s="1"/>
      <c r="P465" s="1"/>
    </row>
    <row r="466" spans="12:16" ht="15.75" customHeight="1">
      <c r="L466" s="1"/>
      <c r="M466" s="1"/>
      <c r="N466" s="1"/>
      <c r="O466" s="1"/>
      <c r="P466" s="1"/>
    </row>
    <row r="467" spans="12:16" ht="15.75" customHeight="1">
      <c r="L467" s="1"/>
      <c r="M467" s="1"/>
      <c r="N467" s="1"/>
      <c r="O467" s="1"/>
      <c r="P467" s="1"/>
    </row>
    <row r="468" spans="12:16" ht="15.75" customHeight="1">
      <c r="L468" s="1"/>
      <c r="M468" s="1"/>
      <c r="N468" s="1"/>
      <c r="O468" s="1"/>
      <c r="P468" s="1"/>
    </row>
    <row r="469" spans="12:16" ht="15.75" customHeight="1">
      <c r="L469" s="1"/>
      <c r="M469" s="1"/>
      <c r="N469" s="1"/>
      <c r="O469" s="1"/>
      <c r="P469" s="1"/>
    </row>
    <row r="470" spans="12:16" ht="15.75" customHeight="1">
      <c r="L470" s="1"/>
      <c r="M470" s="1"/>
      <c r="N470" s="1"/>
      <c r="O470" s="1"/>
      <c r="P470" s="1"/>
    </row>
    <row r="471" spans="12:16" ht="15.75" customHeight="1">
      <c r="L471" s="1"/>
      <c r="M471" s="1"/>
      <c r="N471" s="1"/>
      <c r="O471" s="1"/>
      <c r="P471" s="1"/>
    </row>
    <row r="472" spans="12:16" ht="15.75" customHeight="1">
      <c r="L472" s="1"/>
      <c r="M472" s="1"/>
      <c r="N472" s="1"/>
      <c r="O472" s="1"/>
      <c r="P472" s="1"/>
    </row>
    <row r="473" spans="12:16" ht="15.75" customHeight="1">
      <c r="L473" s="1"/>
      <c r="M473" s="1"/>
      <c r="N473" s="1"/>
      <c r="O473" s="1"/>
      <c r="P473" s="1"/>
    </row>
    <row r="474" spans="12:16" ht="15.75" customHeight="1">
      <c r="L474" s="1"/>
      <c r="M474" s="1"/>
      <c r="N474" s="1"/>
      <c r="O474" s="1"/>
      <c r="P474" s="1"/>
    </row>
    <row r="475" spans="12:16" ht="15.75" customHeight="1">
      <c r="L475" s="1"/>
      <c r="M475" s="1"/>
      <c r="N475" s="1"/>
      <c r="O475" s="1"/>
      <c r="P475" s="1"/>
    </row>
    <row r="476" spans="12:16" ht="15.75" customHeight="1">
      <c r="L476" s="1"/>
      <c r="M476" s="1"/>
      <c r="N476" s="1"/>
      <c r="O476" s="1"/>
      <c r="P476" s="1"/>
    </row>
    <row r="477" spans="12:16" ht="15.75" customHeight="1">
      <c r="L477" s="1"/>
      <c r="M477" s="1"/>
      <c r="N477" s="1"/>
      <c r="O477" s="1"/>
      <c r="P477" s="1"/>
    </row>
    <row r="478" spans="12:16" ht="15.75" customHeight="1">
      <c r="L478" s="1"/>
      <c r="M478" s="1"/>
      <c r="N478" s="1"/>
      <c r="O478" s="1"/>
      <c r="P478" s="1"/>
    </row>
    <row r="479" spans="12:16" ht="15.75" customHeight="1">
      <c r="L479" s="1"/>
      <c r="M479" s="1"/>
      <c r="N479" s="1"/>
      <c r="O479" s="1"/>
      <c r="P479" s="1"/>
    </row>
    <row r="480" spans="12:16" ht="15.75" customHeight="1">
      <c r="L480" s="1"/>
      <c r="M480" s="1"/>
      <c r="N480" s="1"/>
      <c r="O480" s="1"/>
      <c r="P480" s="1"/>
    </row>
    <row r="481" spans="12:16" ht="15.75" customHeight="1">
      <c r="L481" s="1"/>
      <c r="M481" s="1"/>
      <c r="N481" s="1"/>
      <c r="O481" s="1"/>
      <c r="P481" s="1"/>
    </row>
    <row r="482" spans="12:16" ht="15.75" customHeight="1">
      <c r="L482" s="1"/>
      <c r="M482" s="1"/>
      <c r="N482" s="1"/>
      <c r="O482" s="1"/>
      <c r="P482" s="1"/>
    </row>
    <row r="483" spans="12:16" ht="15.75" customHeight="1">
      <c r="L483" s="1"/>
      <c r="M483" s="1"/>
      <c r="N483" s="1"/>
      <c r="O483" s="1"/>
      <c r="P483" s="1"/>
    </row>
    <row r="484" spans="12:16" ht="15.75" customHeight="1">
      <c r="L484" s="1"/>
      <c r="M484" s="1"/>
      <c r="N484" s="1"/>
      <c r="O484" s="1"/>
      <c r="P484" s="1"/>
    </row>
    <row r="485" spans="12:16" ht="15.75" customHeight="1">
      <c r="L485" s="1"/>
      <c r="M485" s="1"/>
      <c r="N485" s="1"/>
      <c r="O485" s="1"/>
      <c r="P485" s="1"/>
    </row>
    <row r="486" spans="12:16" ht="15.75" customHeight="1">
      <c r="L486" s="1"/>
      <c r="M486" s="1"/>
      <c r="N486" s="1"/>
      <c r="O486" s="1"/>
      <c r="P486" s="1"/>
    </row>
    <row r="487" spans="12:16" ht="15.75" customHeight="1">
      <c r="L487" s="1"/>
      <c r="M487" s="1"/>
      <c r="N487" s="1"/>
      <c r="O487" s="1"/>
      <c r="P487" s="1"/>
    </row>
    <row r="488" spans="12:16" ht="15.75" customHeight="1">
      <c r="L488" s="1"/>
      <c r="M488" s="1"/>
      <c r="N488" s="1"/>
      <c r="O488" s="1"/>
      <c r="P488" s="1"/>
    </row>
    <row r="489" spans="12:16" ht="15.75" customHeight="1">
      <c r="L489" s="1"/>
      <c r="M489" s="1"/>
      <c r="N489" s="1"/>
      <c r="O489" s="1"/>
      <c r="P489" s="1"/>
    </row>
    <row r="490" spans="12:16" ht="15.75" customHeight="1">
      <c r="L490" s="1"/>
      <c r="M490" s="1"/>
      <c r="N490" s="1"/>
      <c r="O490" s="1"/>
      <c r="P490" s="1"/>
    </row>
    <row r="491" spans="12:16" ht="15.75" customHeight="1">
      <c r="L491" s="1"/>
      <c r="M491" s="1"/>
      <c r="N491" s="1"/>
      <c r="O491" s="1"/>
      <c r="P491" s="1"/>
    </row>
    <row r="492" spans="12:16" ht="15.75" customHeight="1">
      <c r="L492" s="1"/>
      <c r="M492" s="1"/>
      <c r="N492" s="1"/>
      <c r="O492" s="1"/>
      <c r="P492" s="1"/>
    </row>
    <row r="493" spans="12:16" ht="15.75" customHeight="1">
      <c r="L493" s="1"/>
      <c r="M493" s="1"/>
      <c r="N493" s="1"/>
      <c r="O493" s="1"/>
      <c r="P493" s="1"/>
    </row>
    <row r="494" spans="12:16" ht="15.75" customHeight="1">
      <c r="L494" s="1"/>
      <c r="M494" s="1"/>
      <c r="N494" s="1"/>
      <c r="O494" s="1"/>
      <c r="P494" s="1"/>
    </row>
    <row r="495" spans="12:16" ht="15.75" customHeight="1">
      <c r="L495" s="1"/>
      <c r="M495" s="1"/>
      <c r="N495" s="1"/>
      <c r="O495" s="1"/>
      <c r="P495" s="1"/>
    </row>
    <row r="496" spans="12:16" ht="15.75" customHeight="1">
      <c r="L496" s="1"/>
      <c r="M496" s="1"/>
      <c r="N496" s="1"/>
      <c r="O496" s="1"/>
      <c r="P496" s="1"/>
    </row>
    <row r="497" spans="12:16" ht="15.75" customHeight="1">
      <c r="L497" s="1"/>
      <c r="M497" s="1"/>
      <c r="N497" s="1"/>
      <c r="O497" s="1"/>
      <c r="P497" s="1"/>
    </row>
    <row r="498" spans="12:16" ht="15.75" customHeight="1">
      <c r="L498" s="1"/>
      <c r="M498" s="1"/>
      <c r="N498" s="1"/>
      <c r="O498" s="1"/>
      <c r="P498" s="1"/>
    </row>
    <row r="499" spans="12:16" ht="15.75" customHeight="1">
      <c r="L499" s="1"/>
      <c r="M499" s="1"/>
      <c r="N499" s="1"/>
      <c r="O499" s="1"/>
      <c r="P499" s="1"/>
    </row>
    <row r="500" spans="12:16" ht="15.75" customHeight="1">
      <c r="L500" s="1"/>
      <c r="M500" s="1"/>
      <c r="N500" s="1"/>
      <c r="O500" s="1"/>
      <c r="P500" s="1"/>
    </row>
    <row r="501" spans="12:16" ht="15.75" customHeight="1">
      <c r="L501" s="1"/>
      <c r="M501" s="1"/>
      <c r="N501" s="1"/>
      <c r="O501" s="1"/>
      <c r="P501" s="1"/>
    </row>
    <row r="502" spans="12:16" ht="15.75" customHeight="1">
      <c r="L502" s="1"/>
      <c r="M502" s="1"/>
      <c r="N502" s="1"/>
      <c r="O502" s="1"/>
      <c r="P502" s="1"/>
    </row>
    <row r="503" spans="12:16" ht="15.75" customHeight="1">
      <c r="L503" s="1"/>
      <c r="M503" s="1"/>
      <c r="N503" s="1"/>
      <c r="O503" s="1"/>
      <c r="P503" s="1"/>
    </row>
    <row r="504" spans="12:16" ht="15.75" customHeight="1">
      <c r="L504" s="1"/>
      <c r="M504" s="1"/>
      <c r="N504" s="1"/>
      <c r="O504" s="1"/>
      <c r="P504" s="1"/>
    </row>
    <row r="505" spans="12:16" ht="15.75" customHeight="1">
      <c r="L505" s="1"/>
      <c r="M505" s="1"/>
      <c r="N505" s="1"/>
      <c r="O505" s="1"/>
      <c r="P505" s="1"/>
    </row>
    <row r="506" spans="12:16" ht="15.75" customHeight="1">
      <c r="L506" s="1"/>
      <c r="M506" s="1"/>
      <c r="N506" s="1"/>
      <c r="O506" s="1"/>
      <c r="P506" s="1"/>
    </row>
    <row r="507" spans="12:16" ht="15.75" customHeight="1">
      <c r="L507" s="1"/>
      <c r="M507" s="1"/>
      <c r="N507" s="1"/>
      <c r="O507" s="1"/>
      <c r="P507" s="1"/>
    </row>
    <row r="508" spans="12:16" ht="15.75" customHeight="1">
      <c r="L508" s="1"/>
      <c r="M508" s="1"/>
      <c r="N508" s="1"/>
      <c r="O508" s="1"/>
      <c r="P508" s="1"/>
    </row>
    <row r="509" spans="12:16" ht="15.75" customHeight="1">
      <c r="L509" s="1"/>
      <c r="M509" s="1"/>
      <c r="N509" s="1"/>
      <c r="O509" s="1"/>
      <c r="P509" s="1"/>
    </row>
    <row r="510" spans="12:16" ht="15.75" customHeight="1">
      <c r="L510" s="1"/>
      <c r="M510" s="1"/>
      <c r="N510" s="1"/>
      <c r="O510" s="1"/>
      <c r="P510" s="1"/>
    </row>
    <row r="511" spans="12:16" ht="15.75" customHeight="1">
      <c r="L511" s="1"/>
      <c r="M511" s="1"/>
      <c r="N511" s="1"/>
      <c r="O511" s="1"/>
      <c r="P511" s="1"/>
    </row>
    <row r="512" spans="12:16" ht="15.75" customHeight="1">
      <c r="L512" s="1"/>
      <c r="M512" s="1"/>
      <c r="N512" s="1"/>
      <c r="O512" s="1"/>
      <c r="P512" s="1"/>
    </row>
    <row r="513" spans="12:16" ht="15.75" customHeight="1">
      <c r="L513" s="1"/>
      <c r="M513" s="1"/>
      <c r="N513" s="1"/>
      <c r="O513" s="1"/>
      <c r="P513" s="1"/>
    </row>
    <row r="514" spans="12:16" ht="15.75" customHeight="1">
      <c r="L514" s="1"/>
      <c r="M514" s="1"/>
      <c r="N514" s="1"/>
      <c r="O514" s="1"/>
      <c r="P514" s="1"/>
    </row>
    <row r="515" spans="12:16" ht="15.75" customHeight="1">
      <c r="L515" s="1"/>
      <c r="M515" s="1"/>
      <c r="N515" s="1"/>
      <c r="O515" s="1"/>
      <c r="P515" s="1"/>
    </row>
    <row r="516" spans="12:16" ht="15.75" customHeight="1">
      <c r="L516" s="1"/>
      <c r="M516" s="1"/>
      <c r="N516" s="1"/>
      <c r="O516" s="1"/>
      <c r="P516" s="1"/>
    </row>
    <row r="517" spans="12:16" ht="15.75" customHeight="1">
      <c r="L517" s="1"/>
      <c r="M517" s="1"/>
      <c r="N517" s="1"/>
      <c r="O517" s="1"/>
      <c r="P517" s="1"/>
    </row>
    <row r="518" spans="12:16" ht="15.75" customHeight="1">
      <c r="L518" s="1"/>
      <c r="M518" s="1"/>
      <c r="N518" s="1"/>
      <c r="O518" s="1"/>
      <c r="P518" s="1"/>
    </row>
    <row r="519" spans="12:16" ht="15.75" customHeight="1">
      <c r="L519" s="1"/>
      <c r="M519" s="1"/>
      <c r="N519" s="1"/>
      <c r="O519" s="1"/>
      <c r="P519" s="1"/>
    </row>
    <row r="520" spans="12:16" ht="15.75" customHeight="1">
      <c r="L520" s="1"/>
      <c r="M520" s="1"/>
      <c r="N520" s="1"/>
      <c r="O520" s="1"/>
      <c r="P520" s="1"/>
    </row>
    <row r="521" spans="12:16" ht="15.75" customHeight="1">
      <c r="L521" s="1"/>
      <c r="M521" s="1"/>
      <c r="N521" s="1"/>
      <c r="O521" s="1"/>
      <c r="P521" s="1"/>
    </row>
    <row r="522" spans="12:16" ht="15.75" customHeight="1">
      <c r="L522" s="1"/>
      <c r="M522" s="1"/>
      <c r="N522" s="1"/>
      <c r="O522" s="1"/>
      <c r="P522" s="1"/>
    </row>
    <row r="523" spans="12:16" ht="15.75" customHeight="1">
      <c r="L523" s="1"/>
      <c r="M523" s="1"/>
      <c r="N523" s="1"/>
      <c r="O523" s="1"/>
      <c r="P523" s="1"/>
    </row>
    <row r="524" spans="12:16" ht="15.75" customHeight="1">
      <c r="L524" s="1"/>
      <c r="M524" s="1"/>
      <c r="N524" s="1"/>
      <c r="O524" s="1"/>
      <c r="P524" s="1"/>
    </row>
    <row r="525" spans="12:16" ht="15.75" customHeight="1">
      <c r="L525" s="1"/>
      <c r="M525" s="1"/>
      <c r="N525" s="1"/>
      <c r="O525" s="1"/>
      <c r="P525" s="1"/>
    </row>
    <row r="526" spans="12:16" ht="15.75" customHeight="1">
      <c r="L526" s="1"/>
      <c r="M526" s="1"/>
      <c r="N526" s="1"/>
      <c r="O526" s="1"/>
      <c r="P526" s="1"/>
    </row>
    <row r="527" spans="12:16" ht="15.75" customHeight="1">
      <c r="L527" s="1"/>
      <c r="M527" s="1"/>
      <c r="N527" s="1"/>
      <c r="O527" s="1"/>
      <c r="P527" s="1"/>
    </row>
    <row r="528" spans="12:16" ht="15.75" customHeight="1">
      <c r="L528" s="1"/>
      <c r="M528" s="1"/>
      <c r="N528" s="1"/>
      <c r="O528" s="1"/>
      <c r="P528" s="1"/>
    </row>
    <row r="529" spans="12:16" ht="15.75" customHeight="1">
      <c r="L529" s="1"/>
      <c r="M529" s="1"/>
      <c r="N529" s="1"/>
      <c r="O529" s="1"/>
      <c r="P529" s="1"/>
    </row>
    <row r="530" spans="12:16" ht="15.75" customHeight="1">
      <c r="L530" s="1"/>
      <c r="M530" s="1"/>
      <c r="N530" s="1"/>
      <c r="O530" s="1"/>
      <c r="P530" s="1"/>
    </row>
    <row r="531" spans="12:16" ht="15.75" customHeight="1">
      <c r="L531" s="1"/>
      <c r="M531" s="1"/>
      <c r="N531" s="1"/>
      <c r="O531" s="1"/>
      <c r="P531" s="1"/>
    </row>
    <row r="532" spans="12:16" ht="15.75" customHeight="1">
      <c r="L532" s="1"/>
      <c r="M532" s="1"/>
      <c r="N532" s="1"/>
      <c r="O532" s="1"/>
      <c r="P532" s="1"/>
    </row>
    <row r="533" spans="12:16" ht="15.75" customHeight="1">
      <c r="L533" s="1"/>
      <c r="M533" s="1"/>
      <c r="N533" s="1"/>
      <c r="O533" s="1"/>
      <c r="P533" s="1"/>
    </row>
    <row r="534" spans="12:16" ht="15.75" customHeight="1">
      <c r="L534" s="1"/>
      <c r="M534" s="1"/>
      <c r="N534" s="1"/>
      <c r="O534" s="1"/>
      <c r="P534" s="1"/>
    </row>
    <row r="535" spans="12:16" ht="15.75" customHeight="1">
      <c r="L535" s="1"/>
      <c r="M535" s="1"/>
      <c r="N535" s="1"/>
      <c r="O535" s="1"/>
      <c r="P535" s="1"/>
    </row>
    <row r="536" spans="12:16" ht="15.75" customHeight="1">
      <c r="L536" s="1"/>
      <c r="M536" s="1"/>
      <c r="N536" s="1"/>
      <c r="O536" s="1"/>
      <c r="P536" s="1"/>
    </row>
    <row r="537" spans="12:16" ht="15.75" customHeight="1">
      <c r="L537" s="1"/>
      <c r="M537" s="1"/>
      <c r="N537" s="1"/>
      <c r="O537" s="1"/>
      <c r="P537" s="1"/>
    </row>
    <row r="538" spans="12:16" ht="15.75" customHeight="1">
      <c r="L538" s="1"/>
      <c r="M538" s="1"/>
      <c r="N538" s="1"/>
      <c r="O538" s="1"/>
      <c r="P538" s="1"/>
    </row>
    <row r="539" spans="12:16" ht="15.75" customHeight="1">
      <c r="L539" s="1"/>
      <c r="M539" s="1"/>
      <c r="N539" s="1"/>
      <c r="O539" s="1"/>
      <c r="P539" s="1"/>
    </row>
    <row r="540" spans="12:16" ht="15.75" customHeight="1">
      <c r="L540" s="1"/>
      <c r="M540" s="1"/>
      <c r="N540" s="1"/>
      <c r="O540" s="1"/>
      <c r="P540" s="1"/>
    </row>
    <row r="541" spans="12:16" ht="15.75" customHeight="1">
      <c r="L541" s="1"/>
      <c r="M541" s="1"/>
      <c r="N541" s="1"/>
      <c r="O541" s="1"/>
      <c r="P541" s="1"/>
    </row>
    <row r="542" spans="12:16" ht="15.75" customHeight="1">
      <c r="L542" s="1"/>
      <c r="M542" s="1"/>
      <c r="N542" s="1"/>
      <c r="O542" s="1"/>
      <c r="P542" s="1"/>
    </row>
    <row r="543" spans="12:16" ht="15.75" customHeight="1">
      <c r="L543" s="1"/>
      <c r="M543" s="1"/>
      <c r="N543" s="1"/>
      <c r="O543" s="1"/>
      <c r="P543" s="1"/>
    </row>
    <row r="544" spans="12:16" ht="15.75" customHeight="1">
      <c r="L544" s="1"/>
      <c r="M544" s="1"/>
      <c r="N544" s="1"/>
      <c r="O544" s="1"/>
      <c r="P544" s="1"/>
    </row>
    <row r="545" spans="12:16" ht="15.75" customHeight="1">
      <c r="L545" s="1"/>
      <c r="M545" s="1"/>
      <c r="N545" s="1"/>
      <c r="O545" s="1"/>
      <c r="P545" s="1"/>
    </row>
    <row r="546" spans="12:16" ht="15.75" customHeight="1">
      <c r="L546" s="1"/>
      <c r="M546" s="1"/>
      <c r="N546" s="1"/>
      <c r="O546" s="1"/>
      <c r="P546" s="1"/>
    </row>
    <row r="547" spans="12:16" ht="15.75" customHeight="1">
      <c r="L547" s="1"/>
      <c r="M547" s="1"/>
      <c r="N547" s="1"/>
      <c r="O547" s="1"/>
      <c r="P547" s="1"/>
    </row>
    <row r="548" spans="12:16" ht="15.75" customHeight="1">
      <c r="L548" s="1"/>
      <c r="M548" s="1"/>
      <c r="N548" s="1"/>
      <c r="O548" s="1"/>
      <c r="P548" s="1"/>
    </row>
    <row r="549" spans="12:16" ht="15.75" customHeight="1">
      <c r="L549" s="1"/>
      <c r="M549" s="1"/>
      <c r="N549" s="1"/>
      <c r="O549" s="1"/>
      <c r="P549" s="1"/>
    </row>
    <row r="550" spans="12:16" ht="15.75" customHeight="1">
      <c r="L550" s="1"/>
      <c r="M550" s="1"/>
      <c r="N550" s="1"/>
      <c r="O550" s="1"/>
      <c r="P550" s="1"/>
    </row>
    <row r="551" spans="12:16" ht="15.75" customHeight="1">
      <c r="L551" s="1"/>
      <c r="M551" s="1"/>
      <c r="N551" s="1"/>
      <c r="O551" s="1"/>
      <c r="P551" s="1"/>
    </row>
    <row r="552" spans="12:16" ht="15.75" customHeight="1">
      <c r="L552" s="1"/>
      <c r="M552" s="1"/>
      <c r="N552" s="1"/>
      <c r="O552" s="1"/>
      <c r="P552" s="1"/>
    </row>
    <row r="553" spans="12:16" ht="15.75" customHeight="1">
      <c r="L553" s="1"/>
      <c r="M553" s="1"/>
      <c r="N553" s="1"/>
      <c r="O553" s="1"/>
      <c r="P553" s="1"/>
    </row>
    <row r="554" spans="12:16" ht="15.75" customHeight="1">
      <c r="L554" s="1"/>
      <c r="M554" s="1"/>
      <c r="N554" s="1"/>
      <c r="O554" s="1"/>
      <c r="P554" s="1"/>
    </row>
    <row r="555" spans="12:16" ht="15.75" customHeight="1">
      <c r="L555" s="1"/>
      <c r="M555" s="1"/>
      <c r="N555" s="1"/>
      <c r="O555" s="1"/>
      <c r="P555" s="1"/>
    </row>
    <row r="556" spans="12:16" ht="15.75" customHeight="1">
      <c r="L556" s="1"/>
      <c r="M556" s="1"/>
      <c r="N556" s="1"/>
      <c r="O556" s="1"/>
      <c r="P556" s="1"/>
    </row>
    <row r="557" spans="12:16" ht="15.75" customHeight="1">
      <c r="L557" s="1"/>
      <c r="M557" s="1"/>
      <c r="N557" s="1"/>
      <c r="O557" s="1"/>
      <c r="P557" s="1"/>
    </row>
    <row r="558" spans="12:16" ht="15.75" customHeight="1">
      <c r="L558" s="1"/>
      <c r="M558" s="1"/>
      <c r="N558" s="1"/>
      <c r="O558" s="1"/>
      <c r="P558" s="1"/>
    </row>
    <row r="559" spans="12:16" ht="15.75" customHeight="1">
      <c r="L559" s="1"/>
      <c r="M559" s="1"/>
      <c r="N559" s="1"/>
      <c r="O559" s="1"/>
      <c r="P559" s="1"/>
    </row>
    <row r="560" spans="12:16" ht="15.75" customHeight="1">
      <c r="L560" s="1"/>
      <c r="M560" s="1"/>
      <c r="N560" s="1"/>
      <c r="O560" s="1"/>
      <c r="P560" s="1"/>
    </row>
    <row r="561" spans="12:16" ht="15.75" customHeight="1">
      <c r="L561" s="1"/>
      <c r="M561" s="1"/>
      <c r="N561" s="1"/>
      <c r="O561" s="1"/>
      <c r="P561" s="1"/>
    </row>
    <row r="562" spans="12:16" ht="15.75" customHeight="1">
      <c r="L562" s="1"/>
      <c r="M562" s="1"/>
      <c r="N562" s="1"/>
      <c r="O562" s="1"/>
      <c r="P562" s="1"/>
    </row>
    <row r="563" spans="12:16" ht="15.75" customHeight="1">
      <c r="L563" s="1"/>
      <c r="M563" s="1"/>
      <c r="N563" s="1"/>
      <c r="O563" s="1"/>
      <c r="P563" s="1"/>
    </row>
    <row r="564" spans="12:16" ht="15.75" customHeight="1">
      <c r="L564" s="1"/>
      <c r="M564" s="1"/>
      <c r="N564" s="1"/>
      <c r="O564" s="1"/>
      <c r="P564" s="1"/>
    </row>
    <row r="565" spans="12:16" ht="15.75" customHeight="1">
      <c r="L565" s="1"/>
      <c r="M565" s="1"/>
      <c r="N565" s="1"/>
      <c r="O565" s="1"/>
      <c r="P565" s="1"/>
    </row>
    <row r="566" spans="12:16" ht="15.75" customHeight="1">
      <c r="L566" s="1"/>
      <c r="M566" s="1"/>
      <c r="N566" s="1"/>
      <c r="O566" s="1"/>
      <c r="P566" s="1"/>
    </row>
    <row r="567" spans="12:16" ht="15.75" customHeight="1">
      <c r="L567" s="1"/>
      <c r="M567" s="1"/>
      <c r="N567" s="1"/>
      <c r="O567" s="1"/>
      <c r="P567" s="1"/>
    </row>
    <row r="568" spans="12:16" ht="15.75" customHeight="1">
      <c r="L568" s="1"/>
      <c r="M568" s="1"/>
      <c r="N568" s="1"/>
      <c r="O568" s="1"/>
      <c r="P568" s="1"/>
    </row>
    <row r="569" spans="12:16" ht="15.75" customHeight="1">
      <c r="L569" s="1"/>
      <c r="M569" s="1"/>
      <c r="N569" s="1"/>
      <c r="O569" s="1"/>
      <c r="P569" s="1"/>
    </row>
    <row r="570" spans="12:16" ht="15.75" customHeight="1">
      <c r="L570" s="1"/>
      <c r="M570" s="1"/>
      <c r="N570" s="1"/>
      <c r="O570" s="1"/>
      <c r="P570" s="1"/>
    </row>
    <row r="571" spans="12:16" ht="15.75" customHeight="1">
      <c r="L571" s="1"/>
      <c r="M571" s="1"/>
      <c r="N571" s="1"/>
      <c r="O571" s="1"/>
      <c r="P571" s="1"/>
    </row>
    <row r="572" spans="12:16" ht="15.75" customHeight="1">
      <c r="L572" s="1"/>
      <c r="M572" s="1"/>
      <c r="N572" s="1"/>
      <c r="O572" s="1"/>
      <c r="P572" s="1"/>
    </row>
    <row r="573" spans="12:16" ht="15.75" customHeight="1">
      <c r="L573" s="1"/>
      <c r="M573" s="1"/>
      <c r="N573" s="1"/>
      <c r="O573" s="1"/>
      <c r="P573" s="1"/>
    </row>
    <row r="574" spans="12:16" ht="15.75" customHeight="1">
      <c r="L574" s="1"/>
      <c r="M574" s="1"/>
      <c r="N574" s="1"/>
      <c r="O574" s="1"/>
      <c r="P574" s="1"/>
    </row>
    <row r="575" spans="12:16" ht="15.75" customHeight="1">
      <c r="L575" s="1"/>
      <c r="M575" s="1"/>
      <c r="N575" s="1"/>
      <c r="O575" s="1"/>
      <c r="P575" s="1"/>
    </row>
    <row r="576" spans="12:16" ht="15.75" customHeight="1">
      <c r="L576" s="1"/>
      <c r="M576" s="1"/>
      <c r="N576" s="1"/>
      <c r="O576" s="1"/>
      <c r="P576" s="1"/>
    </row>
    <row r="577" spans="12:16" ht="15.75" customHeight="1">
      <c r="L577" s="1"/>
      <c r="M577" s="1"/>
      <c r="N577" s="1"/>
      <c r="O577" s="1"/>
      <c r="P577" s="1"/>
    </row>
    <row r="578" spans="12:16" ht="15.75" customHeight="1">
      <c r="L578" s="1"/>
      <c r="M578" s="1"/>
      <c r="N578" s="1"/>
      <c r="O578" s="1"/>
      <c r="P578" s="1"/>
    </row>
    <row r="579" spans="12:16" ht="15.75" customHeight="1">
      <c r="L579" s="1"/>
      <c r="M579" s="1"/>
      <c r="N579" s="1"/>
      <c r="O579" s="1"/>
      <c r="P579" s="1"/>
    </row>
    <row r="580" spans="12:16" ht="15.75" customHeight="1">
      <c r="L580" s="1"/>
      <c r="M580" s="1"/>
      <c r="N580" s="1"/>
      <c r="O580" s="1"/>
      <c r="P580" s="1"/>
    </row>
    <row r="581" spans="12:16" ht="15.75" customHeight="1">
      <c r="L581" s="1"/>
      <c r="M581" s="1"/>
      <c r="N581" s="1"/>
      <c r="O581" s="1"/>
      <c r="P581" s="1"/>
    </row>
    <row r="582" spans="12:16" ht="15.75" customHeight="1">
      <c r="L582" s="1"/>
      <c r="M582" s="1"/>
      <c r="N582" s="1"/>
      <c r="O582" s="1"/>
      <c r="P582" s="1"/>
    </row>
    <row r="583" spans="12:16" ht="15.75" customHeight="1">
      <c r="L583" s="1"/>
      <c r="M583" s="1"/>
      <c r="N583" s="1"/>
      <c r="O583" s="1"/>
      <c r="P583" s="1"/>
    </row>
    <row r="584" spans="12:16" ht="15.75" customHeight="1">
      <c r="L584" s="1"/>
      <c r="M584" s="1"/>
      <c r="N584" s="1"/>
      <c r="O584" s="1"/>
      <c r="P584" s="1"/>
    </row>
    <row r="585" spans="12:16" ht="15.75" customHeight="1">
      <c r="L585" s="1"/>
      <c r="M585" s="1"/>
      <c r="N585" s="1"/>
      <c r="O585" s="1"/>
      <c r="P585" s="1"/>
    </row>
    <row r="586" spans="12:16" ht="15.75" customHeight="1">
      <c r="L586" s="1"/>
      <c r="M586" s="1"/>
      <c r="N586" s="1"/>
      <c r="O586" s="1"/>
      <c r="P586" s="1"/>
    </row>
    <row r="587" spans="12:16" ht="15.75" customHeight="1">
      <c r="L587" s="1"/>
      <c r="M587" s="1"/>
      <c r="N587" s="1"/>
      <c r="O587" s="1"/>
      <c r="P587" s="1"/>
    </row>
    <row r="588" spans="12:16" ht="15.75" customHeight="1">
      <c r="L588" s="1"/>
      <c r="M588" s="1"/>
      <c r="N588" s="1"/>
      <c r="O588" s="1"/>
      <c r="P588" s="1"/>
    </row>
    <row r="589" spans="12:16" ht="15.75" customHeight="1">
      <c r="L589" s="1"/>
      <c r="M589" s="1"/>
      <c r="N589" s="1"/>
      <c r="O589" s="1"/>
      <c r="P589" s="1"/>
    </row>
    <row r="590" spans="12:16" ht="15.75" customHeight="1">
      <c r="L590" s="1"/>
      <c r="M590" s="1"/>
      <c r="N590" s="1"/>
      <c r="O590" s="1"/>
      <c r="P590" s="1"/>
    </row>
    <row r="591" spans="12:16" ht="15.75" customHeight="1">
      <c r="L591" s="1"/>
      <c r="M591" s="1"/>
      <c r="N591" s="1"/>
      <c r="O591" s="1"/>
      <c r="P591" s="1"/>
    </row>
    <row r="592" spans="12:16" ht="15.75" customHeight="1">
      <c r="L592" s="1"/>
      <c r="M592" s="1"/>
      <c r="N592" s="1"/>
      <c r="O592" s="1"/>
      <c r="P592" s="1"/>
    </row>
    <row r="593" spans="12:16" ht="15.75" customHeight="1">
      <c r="L593" s="1"/>
      <c r="M593" s="1"/>
      <c r="N593" s="1"/>
      <c r="O593" s="1"/>
      <c r="P593" s="1"/>
    </row>
    <row r="594" spans="12:16" ht="15.75" customHeight="1">
      <c r="L594" s="1"/>
      <c r="M594" s="1"/>
      <c r="N594" s="1"/>
      <c r="O594" s="1"/>
      <c r="P594" s="1"/>
    </row>
    <row r="595" spans="12:16" ht="15.75" customHeight="1">
      <c r="L595" s="1"/>
      <c r="M595" s="1"/>
      <c r="N595" s="1"/>
      <c r="O595" s="1"/>
      <c r="P595" s="1"/>
    </row>
    <row r="596" spans="12:16" ht="15.75" customHeight="1">
      <c r="L596" s="1"/>
      <c r="M596" s="1"/>
      <c r="N596" s="1"/>
      <c r="O596" s="1"/>
      <c r="P596" s="1"/>
    </row>
    <row r="597" spans="12:16" ht="15.75" customHeight="1">
      <c r="L597" s="1"/>
      <c r="M597" s="1"/>
      <c r="N597" s="1"/>
      <c r="O597" s="1"/>
      <c r="P597" s="1"/>
    </row>
    <row r="598" spans="12:16" ht="15.75" customHeight="1">
      <c r="L598" s="1"/>
      <c r="M598" s="1"/>
      <c r="N598" s="1"/>
      <c r="O598" s="1"/>
      <c r="P598" s="1"/>
    </row>
    <row r="599" spans="12:16" ht="15.75" customHeight="1">
      <c r="L599" s="1"/>
      <c r="M599" s="1"/>
      <c r="N599" s="1"/>
      <c r="O599" s="1"/>
      <c r="P599" s="1"/>
    </row>
    <row r="600" spans="12:16" ht="15.75" customHeight="1">
      <c r="L600" s="1"/>
      <c r="M600" s="1"/>
      <c r="N600" s="1"/>
      <c r="O600" s="1"/>
      <c r="P600" s="1"/>
    </row>
    <row r="601" spans="12:16" ht="15.75" customHeight="1">
      <c r="L601" s="1"/>
      <c r="M601" s="1"/>
      <c r="N601" s="1"/>
      <c r="O601" s="1"/>
      <c r="P601" s="1"/>
    </row>
    <row r="602" spans="12:16" ht="15.75" customHeight="1">
      <c r="L602" s="1"/>
      <c r="M602" s="1"/>
      <c r="N602" s="1"/>
      <c r="O602" s="1"/>
      <c r="P602" s="1"/>
    </row>
    <row r="603" spans="12:16" ht="15.75" customHeight="1">
      <c r="L603" s="1"/>
      <c r="M603" s="1"/>
      <c r="N603" s="1"/>
      <c r="O603" s="1"/>
      <c r="P603" s="1"/>
    </row>
    <row r="604" spans="12:16" ht="15.75" customHeight="1">
      <c r="L604" s="1"/>
      <c r="M604" s="1"/>
      <c r="N604" s="1"/>
      <c r="O604" s="1"/>
      <c r="P604" s="1"/>
    </row>
    <row r="605" spans="12:16" ht="15.75" customHeight="1">
      <c r="L605" s="1"/>
      <c r="M605" s="1"/>
      <c r="N605" s="1"/>
      <c r="O605" s="1"/>
      <c r="P605" s="1"/>
    </row>
    <row r="606" spans="12:16" ht="15.75" customHeight="1">
      <c r="L606" s="1"/>
      <c r="M606" s="1"/>
      <c r="N606" s="1"/>
      <c r="O606" s="1"/>
      <c r="P606" s="1"/>
    </row>
    <row r="607" spans="12:16" ht="15.75" customHeight="1">
      <c r="L607" s="1"/>
      <c r="M607" s="1"/>
      <c r="N607" s="1"/>
      <c r="O607" s="1"/>
      <c r="P607" s="1"/>
    </row>
    <row r="608" spans="12:16" ht="15.75" customHeight="1">
      <c r="L608" s="1"/>
      <c r="M608" s="1"/>
      <c r="N608" s="1"/>
      <c r="O608" s="1"/>
      <c r="P608" s="1"/>
    </row>
    <row r="609" spans="12:16" ht="15.75" customHeight="1">
      <c r="L609" s="1"/>
      <c r="M609" s="1"/>
      <c r="N609" s="1"/>
      <c r="O609" s="1"/>
      <c r="P609" s="1"/>
    </row>
    <row r="610" spans="12:16" ht="15.75" customHeight="1">
      <c r="L610" s="1"/>
      <c r="M610" s="1"/>
      <c r="N610" s="1"/>
      <c r="O610" s="1"/>
      <c r="P610" s="1"/>
    </row>
    <row r="611" spans="12:16" ht="15.75" customHeight="1">
      <c r="L611" s="1"/>
      <c r="M611" s="1"/>
      <c r="N611" s="1"/>
      <c r="O611" s="1"/>
      <c r="P611" s="1"/>
    </row>
    <row r="612" spans="12:16" ht="15.75" customHeight="1">
      <c r="L612" s="1"/>
      <c r="M612" s="1"/>
      <c r="N612" s="1"/>
      <c r="O612" s="1"/>
      <c r="P612" s="1"/>
    </row>
    <row r="613" spans="12:16" ht="15.75" customHeight="1">
      <c r="L613" s="1"/>
      <c r="M613" s="1"/>
      <c r="N613" s="1"/>
      <c r="O613" s="1"/>
      <c r="P613" s="1"/>
    </row>
    <row r="614" spans="12:16" ht="15.75" customHeight="1">
      <c r="L614" s="1"/>
      <c r="M614" s="1"/>
      <c r="N614" s="1"/>
      <c r="O614" s="1"/>
      <c r="P614" s="1"/>
    </row>
    <row r="615" spans="12:16" ht="15.75" customHeight="1">
      <c r="L615" s="1"/>
      <c r="M615" s="1"/>
      <c r="N615" s="1"/>
      <c r="O615" s="1"/>
      <c r="P615" s="1"/>
    </row>
    <row r="616" spans="12:16" ht="15.75" customHeight="1">
      <c r="L616" s="1"/>
      <c r="M616" s="1"/>
      <c r="N616" s="1"/>
      <c r="O616" s="1"/>
      <c r="P616" s="1"/>
    </row>
    <row r="617" spans="12:16" ht="15.75" customHeight="1">
      <c r="L617" s="1"/>
      <c r="M617" s="1"/>
      <c r="N617" s="1"/>
      <c r="O617" s="1"/>
      <c r="P617" s="1"/>
    </row>
    <row r="618" spans="12:16" ht="15.75" customHeight="1">
      <c r="L618" s="1"/>
      <c r="M618" s="1"/>
      <c r="N618" s="1"/>
      <c r="O618" s="1"/>
      <c r="P618" s="1"/>
    </row>
    <row r="619" spans="12:16" ht="15.75" customHeight="1">
      <c r="L619" s="1"/>
      <c r="M619" s="1"/>
      <c r="N619" s="1"/>
      <c r="O619" s="1"/>
      <c r="P619" s="1"/>
    </row>
    <row r="620" spans="12:16" ht="15.75" customHeight="1">
      <c r="L620" s="1"/>
      <c r="M620" s="1"/>
      <c r="N620" s="1"/>
      <c r="O620" s="1"/>
      <c r="P620" s="1"/>
    </row>
    <row r="621" spans="12:16" ht="15.75" customHeight="1">
      <c r="L621" s="1"/>
      <c r="M621" s="1"/>
      <c r="N621" s="1"/>
      <c r="O621" s="1"/>
      <c r="P621" s="1"/>
    </row>
    <row r="622" spans="12:16" ht="15.75" customHeight="1">
      <c r="L622" s="1"/>
      <c r="M622" s="1"/>
      <c r="N622" s="1"/>
      <c r="O622" s="1"/>
      <c r="P622" s="1"/>
    </row>
    <row r="623" spans="12:16" ht="15.75" customHeight="1">
      <c r="L623" s="1"/>
      <c r="M623" s="1"/>
      <c r="N623" s="1"/>
      <c r="O623" s="1"/>
      <c r="P623" s="1"/>
    </row>
    <row r="624" spans="12:16" ht="15.75" customHeight="1">
      <c r="L624" s="1"/>
      <c r="M624" s="1"/>
      <c r="N624" s="1"/>
      <c r="O624" s="1"/>
      <c r="P624" s="1"/>
    </row>
    <row r="625" spans="12:16" ht="15.75" customHeight="1">
      <c r="L625" s="1"/>
      <c r="M625" s="1"/>
      <c r="N625" s="1"/>
      <c r="O625" s="1"/>
      <c r="P625" s="1"/>
    </row>
    <row r="626" spans="12:16" ht="15.75" customHeight="1">
      <c r="L626" s="1"/>
      <c r="M626" s="1"/>
      <c r="N626" s="1"/>
      <c r="O626" s="1"/>
      <c r="P626" s="1"/>
    </row>
    <row r="627" spans="12:16" ht="15.75" customHeight="1">
      <c r="L627" s="1"/>
      <c r="M627" s="1"/>
      <c r="N627" s="1"/>
      <c r="O627" s="1"/>
      <c r="P627" s="1"/>
    </row>
    <row r="628" spans="12:16" ht="15.75" customHeight="1">
      <c r="L628" s="1"/>
      <c r="M628" s="1"/>
      <c r="N628" s="1"/>
      <c r="O628" s="1"/>
      <c r="P628" s="1"/>
    </row>
    <row r="629" spans="12:16" ht="15.75" customHeight="1">
      <c r="L629" s="1"/>
      <c r="M629" s="1"/>
      <c r="N629" s="1"/>
      <c r="O629" s="1"/>
      <c r="P629" s="1"/>
    </row>
    <row r="630" spans="12:16" ht="15.75" customHeight="1">
      <c r="L630" s="1"/>
      <c r="M630" s="1"/>
      <c r="N630" s="1"/>
      <c r="O630" s="1"/>
      <c r="P630" s="1"/>
    </row>
    <row r="631" spans="12:16" ht="15.75" customHeight="1">
      <c r="L631" s="1"/>
      <c r="M631" s="1"/>
      <c r="N631" s="1"/>
      <c r="O631" s="1"/>
      <c r="P631" s="1"/>
    </row>
    <row r="632" spans="12:16" ht="15.75" customHeight="1">
      <c r="L632" s="1"/>
      <c r="M632" s="1"/>
      <c r="N632" s="1"/>
      <c r="O632" s="1"/>
      <c r="P632" s="1"/>
    </row>
    <row r="633" spans="12:16" ht="15.75" customHeight="1">
      <c r="L633" s="1"/>
      <c r="M633" s="1"/>
      <c r="N633" s="1"/>
      <c r="O633" s="1"/>
      <c r="P633" s="1"/>
    </row>
    <row r="634" spans="12:16" ht="15.75" customHeight="1">
      <c r="L634" s="1"/>
      <c r="M634" s="1"/>
      <c r="N634" s="1"/>
      <c r="O634" s="1"/>
      <c r="P634" s="1"/>
    </row>
    <row r="635" spans="12:16" ht="15.75" customHeight="1">
      <c r="L635" s="1"/>
      <c r="M635" s="1"/>
      <c r="N635" s="1"/>
      <c r="O635" s="1"/>
      <c r="P635" s="1"/>
    </row>
    <row r="636" spans="12:16" ht="15.75" customHeight="1">
      <c r="L636" s="1"/>
      <c r="M636" s="1"/>
      <c r="N636" s="1"/>
      <c r="O636" s="1"/>
      <c r="P636" s="1"/>
    </row>
    <row r="637" spans="12:16" ht="15.75" customHeight="1">
      <c r="L637" s="1"/>
      <c r="M637" s="1"/>
      <c r="N637" s="1"/>
      <c r="O637" s="1"/>
      <c r="P637" s="1"/>
    </row>
    <row r="638" spans="12:16" ht="15.75" customHeight="1">
      <c r="L638" s="1"/>
      <c r="M638" s="1"/>
      <c r="N638" s="1"/>
      <c r="O638" s="1"/>
      <c r="P638" s="1"/>
    </row>
    <row r="639" spans="12:16" ht="15.75" customHeight="1">
      <c r="L639" s="1"/>
      <c r="M639" s="1"/>
      <c r="N639" s="1"/>
      <c r="O639" s="1"/>
      <c r="P639" s="1"/>
    </row>
    <row r="640" spans="12:16" ht="15.75" customHeight="1">
      <c r="L640" s="1"/>
      <c r="M640" s="1"/>
      <c r="N640" s="1"/>
      <c r="O640" s="1"/>
      <c r="P640" s="1"/>
    </row>
    <row r="641" spans="12:16" ht="15.75" customHeight="1">
      <c r="L641" s="1"/>
      <c r="M641" s="1"/>
      <c r="N641" s="1"/>
      <c r="O641" s="1"/>
      <c r="P641" s="1"/>
    </row>
    <row r="642" spans="12:16" ht="15.75" customHeight="1">
      <c r="L642" s="1"/>
      <c r="M642" s="1"/>
      <c r="N642" s="1"/>
      <c r="O642" s="1"/>
      <c r="P642" s="1"/>
    </row>
    <row r="643" spans="12:16" ht="15.75" customHeight="1">
      <c r="L643" s="1"/>
      <c r="M643" s="1"/>
      <c r="N643" s="1"/>
      <c r="O643" s="1"/>
      <c r="P643" s="1"/>
    </row>
    <row r="644" spans="12:16" ht="15.75" customHeight="1">
      <c r="L644" s="1"/>
      <c r="M644" s="1"/>
      <c r="N644" s="1"/>
      <c r="O644" s="1"/>
      <c r="P644" s="1"/>
    </row>
    <row r="645" spans="12:16" ht="15.75" customHeight="1">
      <c r="L645" s="1"/>
      <c r="M645" s="1"/>
      <c r="N645" s="1"/>
      <c r="O645" s="1"/>
      <c r="P645" s="1"/>
    </row>
    <row r="646" spans="12:16" ht="15.75" customHeight="1">
      <c r="L646" s="1"/>
      <c r="M646" s="1"/>
      <c r="N646" s="1"/>
      <c r="O646" s="1"/>
      <c r="P646" s="1"/>
    </row>
    <row r="647" spans="12:16" ht="15.75" customHeight="1">
      <c r="L647" s="1"/>
      <c r="M647" s="1"/>
      <c r="N647" s="1"/>
      <c r="O647" s="1"/>
      <c r="P647" s="1"/>
    </row>
    <row r="648" spans="12:16" ht="15.75" customHeight="1">
      <c r="L648" s="1"/>
      <c r="M648" s="1"/>
      <c r="N648" s="1"/>
      <c r="O648" s="1"/>
      <c r="P648" s="1"/>
    </row>
    <row r="649" spans="12:16" ht="15.75" customHeight="1">
      <c r="L649" s="1"/>
      <c r="M649" s="1"/>
      <c r="N649" s="1"/>
      <c r="O649" s="1"/>
      <c r="P649" s="1"/>
    </row>
    <row r="650" spans="12:16" ht="15.75" customHeight="1">
      <c r="L650" s="1"/>
      <c r="M650" s="1"/>
      <c r="N650" s="1"/>
      <c r="O650" s="1"/>
      <c r="P650" s="1"/>
    </row>
    <row r="651" spans="12:16" ht="15.75" customHeight="1">
      <c r="L651" s="1"/>
      <c r="M651" s="1"/>
      <c r="N651" s="1"/>
      <c r="O651" s="1"/>
      <c r="P651" s="1"/>
    </row>
    <row r="652" spans="12:16" ht="15.75" customHeight="1">
      <c r="L652" s="1"/>
      <c r="M652" s="1"/>
      <c r="N652" s="1"/>
      <c r="O652" s="1"/>
      <c r="P652" s="1"/>
    </row>
    <row r="653" spans="12:16" ht="15.75" customHeight="1">
      <c r="L653" s="1"/>
      <c r="M653" s="1"/>
      <c r="N653" s="1"/>
      <c r="O653" s="1"/>
      <c r="P653" s="1"/>
    </row>
    <row r="654" spans="12:16" ht="15.75" customHeight="1">
      <c r="L654" s="1"/>
      <c r="M654" s="1"/>
      <c r="N654" s="1"/>
      <c r="O654" s="1"/>
      <c r="P654" s="1"/>
    </row>
    <row r="655" spans="12:16" ht="15.75" customHeight="1">
      <c r="L655" s="1"/>
      <c r="M655" s="1"/>
      <c r="N655" s="1"/>
      <c r="O655" s="1"/>
      <c r="P655" s="1"/>
    </row>
    <row r="656" spans="12:16" ht="15.75" customHeight="1">
      <c r="L656" s="1"/>
      <c r="M656" s="1"/>
      <c r="N656" s="1"/>
      <c r="O656" s="1"/>
      <c r="P656" s="1"/>
    </row>
    <row r="657" spans="12:16" ht="15.75" customHeight="1">
      <c r="L657" s="1"/>
      <c r="M657" s="1"/>
      <c r="N657" s="1"/>
      <c r="O657" s="1"/>
      <c r="P657" s="1"/>
    </row>
    <row r="658" spans="12:16" ht="15.75" customHeight="1">
      <c r="L658" s="1"/>
      <c r="M658" s="1"/>
      <c r="N658" s="1"/>
      <c r="O658" s="1"/>
      <c r="P658" s="1"/>
    </row>
    <row r="659" spans="12:16" ht="15.75" customHeight="1">
      <c r="L659" s="1"/>
      <c r="M659" s="1"/>
      <c r="N659" s="1"/>
      <c r="O659" s="1"/>
      <c r="P659" s="1"/>
    </row>
    <row r="660" spans="12:16" ht="15.75" customHeight="1">
      <c r="L660" s="1"/>
      <c r="M660" s="1"/>
      <c r="N660" s="1"/>
      <c r="O660" s="1"/>
      <c r="P660" s="1"/>
    </row>
    <row r="661" spans="12:16" ht="15.75" customHeight="1">
      <c r="L661" s="1"/>
      <c r="M661" s="1"/>
      <c r="N661" s="1"/>
      <c r="O661" s="1"/>
      <c r="P661" s="1"/>
    </row>
    <row r="662" spans="12:16" ht="15.75" customHeight="1">
      <c r="L662" s="1"/>
      <c r="M662" s="1"/>
      <c r="N662" s="1"/>
      <c r="O662" s="1"/>
      <c r="P662" s="1"/>
    </row>
    <row r="663" spans="12:16" ht="15.75" customHeight="1">
      <c r="L663" s="1"/>
      <c r="M663" s="1"/>
      <c r="N663" s="1"/>
      <c r="O663" s="1"/>
      <c r="P663" s="1"/>
    </row>
    <row r="664" spans="12:16" ht="15.75" customHeight="1">
      <c r="L664" s="1"/>
      <c r="M664" s="1"/>
      <c r="N664" s="1"/>
      <c r="O664" s="1"/>
      <c r="P664" s="1"/>
    </row>
    <row r="665" spans="12:16" ht="15.75" customHeight="1">
      <c r="L665" s="1"/>
      <c r="M665" s="1"/>
      <c r="N665" s="1"/>
      <c r="O665" s="1"/>
      <c r="P665" s="1"/>
    </row>
    <row r="666" spans="12:16" ht="15.75" customHeight="1">
      <c r="L666" s="1"/>
      <c r="M666" s="1"/>
      <c r="N666" s="1"/>
      <c r="O666" s="1"/>
      <c r="P666" s="1"/>
    </row>
    <row r="667" spans="12:16" ht="15.75" customHeight="1">
      <c r="L667" s="1"/>
      <c r="M667" s="1"/>
      <c r="N667" s="1"/>
      <c r="O667" s="1"/>
      <c r="P667" s="1"/>
    </row>
    <row r="668" spans="12:16" ht="15.75" customHeight="1">
      <c r="L668" s="1"/>
      <c r="M668" s="1"/>
      <c r="N668" s="1"/>
      <c r="O668" s="1"/>
      <c r="P668" s="1"/>
    </row>
    <row r="669" spans="12:16" ht="15.75" customHeight="1">
      <c r="L669" s="1"/>
      <c r="M669" s="1"/>
      <c r="N669" s="1"/>
      <c r="O669" s="1"/>
      <c r="P669" s="1"/>
    </row>
    <row r="670" spans="12:16" ht="15.75" customHeight="1">
      <c r="L670" s="1"/>
      <c r="M670" s="1"/>
      <c r="N670" s="1"/>
      <c r="O670" s="1"/>
      <c r="P670" s="1"/>
    </row>
    <row r="671" spans="12:16" ht="15.75" customHeight="1">
      <c r="L671" s="1"/>
      <c r="M671" s="1"/>
      <c r="N671" s="1"/>
      <c r="O671" s="1"/>
      <c r="P671" s="1"/>
    </row>
    <row r="672" spans="12:16" ht="15.75" customHeight="1">
      <c r="L672" s="1"/>
      <c r="M672" s="1"/>
      <c r="N672" s="1"/>
      <c r="O672" s="1"/>
      <c r="P672" s="1"/>
    </row>
    <row r="673" spans="12:16" ht="15.75" customHeight="1">
      <c r="L673" s="1"/>
      <c r="M673" s="1"/>
      <c r="N673" s="1"/>
      <c r="O673" s="1"/>
      <c r="P673" s="1"/>
    </row>
    <row r="674" spans="12:16" ht="15.75" customHeight="1">
      <c r="L674" s="1"/>
      <c r="M674" s="1"/>
      <c r="N674" s="1"/>
      <c r="O674" s="1"/>
      <c r="P674" s="1"/>
    </row>
    <row r="675" spans="12:16" ht="15.75" customHeight="1">
      <c r="L675" s="1"/>
      <c r="M675" s="1"/>
      <c r="N675" s="1"/>
      <c r="O675" s="1"/>
      <c r="P675" s="1"/>
    </row>
    <row r="676" spans="12:16" ht="15.75" customHeight="1">
      <c r="L676" s="1"/>
      <c r="M676" s="1"/>
      <c r="N676" s="1"/>
      <c r="O676" s="1"/>
      <c r="P676" s="1"/>
    </row>
    <row r="677" spans="12:16" ht="15.75" customHeight="1">
      <c r="L677" s="1"/>
      <c r="M677" s="1"/>
      <c r="N677" s="1"/>
      <c r="O677" s="1"/>
      <c r="P677" s="1"/>
    </row>
    <row r="678" spans="12:16" ht="15.75" customHeight="1">
      <c r="L678" s="1"/>
      <c r="M678" s="1"/>
      <c r="N678" s="1"/>
      <c r="O678" s="1"/>
      <c r="P678" s="1"/>
    </row>
    <row r="679" spans="12:16" ht="15.75" customHeight="1">
      <c r="L679" s="1"/>
      <c r="M679" s="1"/>
      <c r="N679" s="1"/>
      <c r="O679" s="1"/>
      <c r="P679" s="1"/>
    </row>
    <row r="680" spans="12:16" ht="15.75" customHeight="1">
      <c r="L680" s="1"/>
      <c r="M680" s="1"/>
      <c r="N680" s="1"/>
      <c r="O680" s="1"/>
      <c r="P680" s="1"/>
    </row>
    <row r="681" spans="12:16" ht="15.75" customHeight="1">
      <c r="L681" s="1"/>
      <c r="M681" s="1"/>
      <c r="N681" s="1"/>
      <c r="O681" s="1"/>
      <c r="P681" s="1"/>
    </row>
    <row r="682" spans="12:16" ht="15.75" customHeight="1">
      <c r="L682" s="1"/>
      <c r="M682" s="1"/>
      <c r="N682" s="1"/>
      <c r="O682" s="1"/>
      <c r="P682" s="1"/>
    </row>
    <row r="683" spans="12:16" ht="15.75" customHeight="1">
      <c r="L683" s="1"/>
      <c r="M683" s="1"/>
      <c r="N683" s="1"/>
      <c r="O683" s="1"/>
      <c r="P683" s="1"/>
    </row>
    <row r="684" spans="12:16" ht="15.75" customHeight="1">
      <c r="L684" s="1"/>
      <c r="M684" s="1"/>
      <c r="N684" s="1"/>
      <c r="O684" s="1"/>
      <c r="P684" s="1"/>
    </row>
    <row r="685" spans="12:16" ht="15.75" customHeight="1">
      <c r="L685" s="1"/>
      <c r="M685" s="1"/>
      <c r="N685" s="1"/>
      <c r="O685" s="1"/>
      <c r="P685" s="1"/>
    </row>
    <row r="686" spans="12:16" ht="15.75" customHeight="1">
      <c r="L686" s="1"/>
      <c r="M686" s="1"/>
      <c r="N686" s="1"/>
      <c r="O686" s="1"/>
      <c r="P686" s="1"/>
    </row>
    <row r="687" spans="12:16" ht="15.75" customHeight="1">
      <c r="L687" s="1"/>
      <c r="M687" s="1"/>
      <c r="N687" s="1"/>
      <c r="O687" s="1"/>
      <c r="P687" s="1"/>
    </row>
    <row r="688" spans="12:16" ht="15.75" customHeight="1">
      <c r="L688" s="1"/>
      <c r="M688" s="1"/>
      <c r="N688" s="1"/>
      <c r="O688" s="1"/>
      <c r="P688" s="1"/>
    </row>
    <row r="689" spans="12:16" ht="15.75" customHeight="1">
      <c r="L689" s="1"/>
      <c r="M689" s="1"/>
      <c r="N689" s="1"/>
      <c r="O689" s="1"/>
      <c r="P689" s="1"/>
    </row>
    <row r="690" spans="12:16" ht="15.75" customHeight="1">
      <c r="L690" s="1"/>
      <c r="M690" s="1"/>
      <c r="N690" s="1"/>
      <c r="O690" s="1"/>
      <c r="P690" s="1"/>
    </row>
    <row r="691" spans="12:16" ht="15.75" customHeight="1">
      <c r="L691" s="1"/>
      <c r="M691" s="1"/>
      <c r="N691" s="1"/>
      <c r="O691" s="1"/>
      <c r="P691" s="1"/>
    </row>
    <row r="692" spans="12:16" ht="15.75" customHeight="1">
      <c r="L692" s="1"/>
      <c r="M692" s="1"/>
      <c r="N692" s="1"/>
      <c r="O692" s="1"/>
      <c r="P692" s="1"/>
    </row>
    <row r="693" spans="12:16" ht="15.75" customHeight="1">
      <c r="L693" s="1"/>
      <c r="M693" s="1"/>
      <c r="N693" s="1"/>
      <c r="O693" s="1"/>
      <c r="P693" s="1"/>
    </row>
    <row r="694" spans="12:16" ht="15.75" customHeight="1">
      <c r="L694" s="1"/>
      <c r="M694" s="1"/>
      <c r="N694" s="1"/>
      <c r="O694" s="1"/>
      <c r="P694" s="1"/>
    </row>
    <row r="695" spans="12:16" ht="15.75" customHeight="1">
      <c r="L695" s="1"/>
      <c r="M695" s="1"/>
      <c r="N695" s="1"/>
      <c r="O695" s="1"/>
      <c r="P695" s="1"/>
    </row>
    <row r="696" spans="12:16" ht="15.75" customHeight="1">
      <c r="L696" s="1"/>
      <c r="M696" s="1"/>
      <c r="N696" s="1"/>
      <c r="O696" s="1"/>
      <c r="P696" s="1"/>
    </row>
    <row r="697" spans="12:16" ht="15.75" customHeight="1">
      <c r="L697" s="1"/>
      <c r="M697" s="1"/>
      <c r="N697" s="1"/>
      <c r="O697" s="1"/>
      <c r="P697" s="1"/>
    </row>
    <row r="698" spans="12:16" ht="15.75" customHeight="1">
      <c r="L698" s="1"/>
      <c r="M698" s="1"/>
      <c r="N698" s="1"/>
      <c r="O698" s="1"/>
      <c r="P698" s="1"/>
    </row>
    <row r="699" spans="12:16" ht="15.75" customHeight="1">
      <c r="L699" s="1"/>
      <c r="M699" s="1"/>
      <c r="N699" s="1"/>
      <c r="O699" s="1"/>
      <c r="P699" s="1"/>
    </row>
    <row r="700" spans="12:16" ht="15.75" customHeight="1">
      <c r="L700" s="1"/>
      <c r="M700" s="1"/>
      <c r="N700" s="1"/>
      <c r="O700" s="1"/>
      <c r="P700" s="1"/>
    </row>
    <row r="701" spans="12:16" ht="15.75" customHeight="1">
      <c r="L701" s="1"/>
      <c r="M701" s="1"/>
      <c r="N701" s="1"/>
      <c r="O701" s="1"/>
      <c r="P701" s="1"/>
    </row>
    <row r="702" spans="12:16" ht="15.75" customHeight="1">
      <c r="L702" s="1"/>
      <c r="M702" s="1"/>
      <c r="N702" s="1"/>
      <c r="O702" s="1"/>
      <c r="P702" s="1"/>
    </row>
    <row r="703" spans="12:16" ht="15.75" customHeight="1">
      <c r="L703" s="1"/>
      <c r="M703" s="1"/>
      <c r="N703" s="1"/>
      <c r="O703" s="1"/>
      <c r="P703" s="1"/>
    </row>
    <row r="704" spans="12:16" ht="15.75" customHeight="1">
      <c r="L704" s="1"/>
      <c r="M704" s="1"/>
      <c r="N704" s="1"/>
      <c r="O704" s="1"/>
      <c r="P704" s="1"/>
    </row>
    <row r="705" spans="12:16" ht="15.75" customHeight="1">
      <c r="L705" s="1"/>
      <c r="M705" s="1"/>
      <c r="N705" s="1"/>
      <c r="O705" s="1"/>
      <c r="P705" s="1"/>
    </row>
    <row r="706" spans="12:16" ht="15.75" customHeight="1">
      <c r="L706" s="1"/>
      <c r="M706" s="1"/>
      <c r="N706" s="1"/>
      <c r="O706" s="1"/>
      <c r="P706" s="1"/>
    </row>
    <row r="707" spans="12:16" ht="15.75" customHeight="1">
      <c r="L707" s="1"/>
      <c r="M707" s="1"/>
      <c r="N707" s="1"/>
      <c r="O707" s="1"/>
      <c r="P707" s="1"/>
    </row>
    <row r="708" spans="12:16" ht="15.75" customHeight="1">
      <c r="L708" s="1"/>
      <c r="M708" s="1"/>
      <c r="N708" s="1"/>
      <c r="O708" s="1"/>
      <c r="P708" s="1"/>
    </row>
    <row r="709" spans="12:16" ht="15.75" customHeight="1">
      <c r="L709" s="1"/>
      <c r="M709" s="1"/>
      <c r="N709" s="1"/>
      <c r="O709" s="1"/>
      <c r="P709" s="1"/>
    </row>
    <row r="710" spans="12:16" ht="15.75" customHeight="1">
      <c r="L710" s="1"/>
      <c r="M710" s="1"/>
      <c r="N710" s="1"/>
      <c r="O710" s="1"/>
      <c r="P710" s="1"/>
    </row>
    <row r="711" spans="12:16" ht="15.75" customHeight="1">
      <c r="L711" s="1"/>
      <c r="M711" s="1"/>
      <c r="N711" s="1"/>
      <c r="O711" s="1"/>
      <c r="P711" s="1"/>
    </row>
    <row r="712" spans="12:16" ht="15.75" customHeight="1">
      <c r="L712" s="1"/>
      <c r="M712" s="1"/>
      <c r="N712" s="1"/>
      <c r="O712" s="1"/>
      <c r="P712" s="1"/>
    </row>
    <row r="713" spans="12:16" ht="15.75" customHeight="1">
      <c r="L713" s="1"/>
      <c r="M713" s="1"/>
      <c r="N713" s="1"/>
      <c r="O713" s="1"/>
      <c r="P713" s="1"/>
    </row>
    <row r="714" spans="12:16" ht="15.75" customHeight="1">
      <c r="L714" s="1"/>
      <c r="M714" s="1"/>
      <c r="N714" s="1"/>
      <c r="O714" s="1"/>
      <c r="P714" s="1"/>
    </row>
    <row r="715" spans="12:16" ht="15.75" customHeight="1">
      <c r="L715" s="1"/>
      <c r="M715" s="1"/>
      <c r="N715" s="1"/>
      <c r="O715" s="1"/>
      <c r="P715" s="1"/>
    </row>
    <row r="716" spans="12:16" ht="15.75" customHeight="1">
      <c r="L716" s="1"/>
      <c r="M716" s="1"/>
      <c r="N716" s="1"/>
      <c r="O716" s="1"/>
      <c r="P716" s="1"/>
    </row>
    <row r="717" spans="12:16" ht="15.75" customHeight="1">
      <c r="L717" s="1"/>
      <c r="M717" s="1"/>
      <c r="N717" s="1"/>
      <c r="O717" s="1"/>
      <c r="P717" s="1"/>
    </row>
    <row r="718" spans="12:16" ht="15.75" customHeight="1">
      <c r="L718" s="1"/>
      <c r="M718" s="1"/>
      <c r="N718" s="1"/>
      <c r="O718" s="1"/>
      <c r="P718" s="1"/>
    </row>
    <row r="719" spans="12:16" ht="15.75" customHeight="1">
      <c r="L719" s="1"/>
      <c r="M719" s="1"/>
      <c r="N719" s="1"/>
      <c r="O719" s="1"/>
      <c r="P719" s="1"/>
    </row>
    <row r="720" spans="12:16" ht="15.75" customHeight="1">
      <c r="L720" s="1"/>
      <c r="M720" s="1"/>
      <c r="N720" s="1"/>
      <c r="O720" s="1"/>
      <c r="P720" s="1"/>
    </row>
    <row r="721" spans="12:16" ht="15.75" customHeight="1">
      <c r="L721" s="1"/>
      <c r="M721" s="1"/>
      <c r="N721" s="1"/>
      <c r="O721" s="1"/>
      <c r="P721" s="1"/>
    </row>
    <row r="722" spans="12:16" ht="15.75" customHeight="1">
      <c r="L722" s="1"/>
      <c r="M722" s="1"/>
      <c r="N722" s="1"/>
      <c r="O722" s="1"/>
      <c r="P722" s="1"/>
    </row>
    <row r="723" spans="12:16" ht="15.75" customHeight="1">
      <c r="L723" s="1"/>
      <c r="M723" s="1"/>
      <c r="N723" s="1"/>
      <c r="O723" s="1"/>
      <c r="P723" s="1"/>
    </row>
    <row r="724" spans="12:16" ht="15.75" customHeight="1">
      <c r="L724" s="1"/>
      <c r="M724" s="1"/>
      <c r="N724" s="1"/>
      <c r="O724" s="1"/>
      <c r="P724" s="1"/>
    </row>
    <row r="725" spans="12:16" ht="15.75" customHeight="1">
      <c r="L725" s="1"/>
      <c r="M725" s="1"/>
      <c r="N725" s="1"/>
      <c r="O725" s="1"/>
      <c r="P725" s="1"/>
    </row>
    <row r="726" spans="12:16" ht="15.75" customHeight="1">
      <c r="L726" s="1"/>
      <c r="M726" s="1"/>
      <c r="N726" s="1"/>
      <c r="O726" s="1"/>
      <c r="P726" s="1"/>
    </row>
    <row r="727" spans="12:16" ht="15.75" customHeight="1">
      <c r="L727" s="1"/>
      <c r="M727" s="1"/>
      <c r="N727" s="1"/>
      <c r="O727" s="1"/>
      <c r="P727" s="1"/>
    </row>
    <row r="728" spans="12:16" ht="15.75" customHeight="1">
      <c r="L728" s="1"/>
      <c r="M728" s="1"/>
      <c r="N728" s="1"/>
      <c r="O728" s="1"/>
      <c r="P728" s="1"/>
    </row>
    <row r="729" spans="12:16" ht="15.75" customHeight="1">
      <c r="L729" s="1"/>
      <c r="M729" s="1"/>
      <c r="N729" s="1"/>
      <c r="O729" s="1"/>
      <c r="P729" s="1"/>
    </row>
    <row r="730" spans="12:16" ht="15.75" customHeight="1">
      <c r="L730" s="1"/>
      <c r="M730" s="1"/>
      <c r="N730" s="1"/>
      <c r="O730" s="1"/>
      <c r="P730" s="1"/>
    </row>
    <row r="731" spans="12:16" ht="15.75" customHeight="1">
      <c r="L731" s="1"/>
      <c r="M731" s="1"/>
      <c r="N731" s="1"/>
      <c r="O731" s="1"/>
      <c r="P731" s="1"/>
    </row>
    <row r="732" spans="12:16" ht="15.75" customHeight="1">
      <c r="L732" s="1"/>
      <c r="M732" s="1"/>
      <c r="N732" s="1"/>
      <c r="O732" s="1"/>
      <c r="P732" s="1"/>
    </row>
    <row r="733" spans="12:16" ht="15.75" customHeight="1">
      <c r="L733" s="1"/>
      <c r="M733" s="1"/>
      <c r="N733" s="1"/>
      <c r="O733" s="1"/>
      <c r="P733" s="1"/>
    </row>
    <row r="734" spans="12:16" ht="15.75" customHeight="1">
      <c r="L734" s="1"/>
      <c r="M734" s="1"/>
      <c r="N734" s="1"/>
      <c r="O734" s="1"/>
      <c r="P734" s="1"/>
    </row>
    <row r="735" spans="12:16" ht="15.75" customHeight="1">
      <c r="L735" s="1"/>
      <c r="M735" s="1"/>
      <c r="N735" s="1"/>
      <c r="O735" s="1"/>
      <c r="P735" s="1"/>
    </row>
    <row r="736" spans="12:16" ht="15.75" customHeight="1">
      <c r="L736" s="1"/>
      <c r="M736" s="1"/>
      <c r="N736" s="1"/>
      <c r="O736" s="1"/>
      <c r="P736" s="1"/>
    </row>
    <row r="737" spans="12:16" ht="15.75" customHeight="1">
      <c r="L737" s="1"/>
      <c r="M737" s="1"/>
      <c r="N737" s="1"/>
      <c r="O737" s="1"/>
      <c r="P737" s="1"/>
    </row>
    <row r="738" spans="12:16" ht="15.75" customHeight="1">
      <c r="L738" s="1"/>
      <c r="M738" s="1"/>
      <c r="N738" s="1"/>
      <c r="O738" s="1"/>
      <c r="P738" s="1"/>
    </row>
    <row r="739" spans="12:16" ht="15.75" customHeight="1">
      <c r="L739" s="1"/>
      <c r="M739" s="1"/>
      <c r="N739" s="1"/>
      <c r="O739" s="1"/>
      <c r="P739" s="1"/>
    </row>
    <row r="740" spans="12:16" ht="15.75" customHeight="1">
      <c r="L740" s="1"/>
      <c r="M740" s="1"/>
      <c r="N740" s="1"/>
      <c r="O740" s="1"/>
      <c r="P740" s="1"/>
    </row>
    <row r="741" spans="12:16" ht="15.75" customHeight="1">
      <c r="L741" s="1"/>
      <c r="M741" s="1"/>
      <c r="N741" s="1"/>
      <c r="O741" s="1"/>
      <c r="P741" s="1"/>
    </row>
    <row r="742" spans="12:16" ht="15.75" customHeight="1">
      <c r="L742" s="1"/>
      <c r="M742" s="1"/>
      <c r="N742" s="1"/>
      <c r="O742" s="1"/>
      <c r="P742" s="1"/>
    </row>
    <row r="743" spans="12:16" ht="15.75" customHeight="1">
      <c r="L743" s="1"/>
      <c r="M743" s="1"/>
      <c r="N743" s="1"/>
      <c r="O743" s="1"/>
      <c r="P743" s="1"/>
    </row>
    <row r="744" spans="12:16" ht="15.75" customHeight="1">
      <c r="L744" s="1"/>
      <c r="M744" s="1"/>
      <c r="N744" s="1"/>
      <c r="O744" s="1"/>
      <c r="P744" s="1"/>
    </row>
    <row r="745" spans="12:16" ht="15.75" customHeight="1">
      <c r="L745" s="1"/>
      <c r="M745" s="1"/>
      <c r="N745" s="1"/>
      <c r="O745" s="1"/>
      <c r="P745" s="1"/>
    </row>
    <row r="746" spans="12:16" ht="15.75" customHeight="1">
      <c r="L746" s="1"/>
      <c r="M746" s="1"/>
      <c r="N746" s="1"/>
      <c r="O746" s="1"/>
      <c r="P746" s="1"/>
    </row>
    <row r="747" spans="12:16" ht="15.75" customHeight="1">
      <c r="L747" s="1"/>
      <c r="M747" s="1"/>
      <c r="N747" s="1"/>
      <c r="O747" s="1"/>
      <c r="P747" s="1"/>
    </row>
    <row r="748" spans="12:16" ht="15.75" customHeight="1">
      <c r="L748" s="1"/>
      <c r="M748" s="1"/>
      <c r="N748" s="1"/>
      <c r="O748" s="1"/>
      <c r="P748" s="1"/>
    </row>
    <row r="749" spans="12:16" ht="15.75" customHeight="1">
      <c r="L749" s="1"/>
      <c r="M749" s="1"/>
      <c r="N749" s="1"/>
      <c r="O749" s="1"/>
      <c r="P749" s="1"/>
    </row>
    <row r="750" spans="12:16" ht="15.75" customHeight="1">
      <c r="L750" s="1"/>
      <c r="M750" s="1"/>
      <c r="N750" s="1"/>
      <c r="O750" s="1"/>
      <c r="P750" s="1"/>
    </row>
    <row r="751" spans="12:16" ht="15.75" customHeight="1">
      <c r="L751" s="1"/>
      <c r="M751" s="1"/>
      <c r="N751" s="1"/>
      <c r="O751" s="1"/>
      <c r="P751" s="1"/>
    </row>
    <row r="752" spans="12:16" ht="15.75" customHeight="1">
      <c r="L752" s="1"/>
      <c r="M752" s="1"/>
      <c r="N752" s="1"/>
      <c r="O752" s="1"/>
      <c r="P752" s="1"/>
    </row>
    <row r="753" spans="12:16" ht="15.75" customHeight="1">
      <c r="L753" s="1"/>
      <c r="M753" s="1"/>
      <c r="N753" s="1"/>
      <c r="O753" s="1"/>
      <c r="P753" s="1"/>
    </row>
    <row r="754" spans="12:16" ht="15.75" customHeight="1">
      <c r="L754" s="1"/>
      <c r="M754" s="1"/>
      <c r="N754" s="1"/>
      <c r="O754" s="1"/>
      <c r="P754" s="1"/>
    </row>
    <row r="755" spans="12:16" ht="15.75" customHeight="1">
      <c r="L755" s="1"/>
      <c r="M755" s="1"/>
      <c r="N755" s="1"/>
      <c r="O755" s="1"/>
      <c r="P755" s="1"/>
    </row>
    <row r="756" spans="12:16" ht="15.75" customHeight="1">
      <c r="L756" s="1"/>
      <c r="M756" s="1"/>
      <c r="N756" s="1"/>
      <c r="O756" s="1"/>
      <c r="P756" s="1"/>
    </row>
    <row r="757" spans="12:16" ht="15.75" customHeight="1">
      <c r="L757" s="1"/>
      <c r="M757" s="1"/>
      <c r="N757" s="1"/>
      <c r="O757" s="1"/>
      <c r="P757" s="1"/>
    </row>
    <row r="758" spans="12:16" ht="15.75" customHeight="1">
      <c r="L758" s="1"/>
      <c r="M758" s="1"/>
      <c r="N758" s="1"/>
      <c r="O758" s="1"/>
      <c r="P758" s="1"/>
    </row>
    <row r="759" spans="12:16" ht="15.75" customHeight="1">
      <c r="L759" s="1"/>
      <c r="M759" s="1"/>
      <c r="N759" s="1"/>
      <c r="O759" s="1"/>
      <c r="P759" s="1"/>
    </row>
    <row r="760" spans="12:16" ht="15.75" customHeight="1">
      <c r="L760" s="1"/>
      <c r="M760" s="1"/>
      <c r="N760" s="1"/>
      <c r="O760" s="1"/>
      <c r="P760" s="1"/>
    </row>
    <row r="761" spans="12:16" ht="15.75" customHeight="1">
      <c r="L761" s="1"/>
      <c r="M761" s="1"/>
      <c r="N761" s="1"/>
      <c r="O761" s="1"/>
      <c r="P761" s="1"/>
    </row>
    <row r="762" spans="12:16" ht="15.75" customHeight="1">
      <c r="L762" s="1"/>
      <c r="M762" s="1"/>
      <c r="N762" s="1"/>
      <c r="O762" s="1"/>
      <c r="P762" s="1"/>
    </row>
    <row r="763" spans="12:16" ht="15.75" customHeight="1">
      <c r="L763" s="1"/>
      <c r="M763" s="1"/>
      <c r="N763" s="1"/>
      <c r="O763" s="1"/>
      <c r="P763" s="1"/>
    </row>
    <row r="764" spans="12:16" ht="15.75" customHeight="1">
      <c r="L764" s="1"/>
      <c r="M764" s="1"/>
      <c r="N764" s="1"/>
      <c r="O764" s="1"/>
      <c r="P764" s="1"/>
    </row>
    <row r="765" spans="12:16" ht="15.75" customHeight="1">
      <c r="L765" s="1"/>
      <c r="M765" s="1"/>
      <c r="N765" s="1"/>
      <c r="O765" s="1"/>
      <c r="P765" s="1"/>
    </row>
    <row r="766" spans="12:16" ht="15.75" customHeight="1">
      <c r="L766" s="1"/>
      <c r="M766" s="1"/>
      <c r="N766" s="1"/>
      <c r="O766" s="1"/>
      <c r="P766" s="1"/>
    </row>
    <row r="767" spans="12:16" ht="15.75" customHeight="1">
      <c r="L767" s="1"/>
      <c r="M767" s="1"/>
      <c r="N767" s="1"/>
      <c r="O767" s="1"/>
      <c r="P767" s="1"/>
    </row>
    <row r="768" spans="12:16" ht="15.75" customHeight="1">
      <c r="L768" s="1"/>
      <c r="M768" s="1"/>
      <c r="N768" s="1"/>
      <c r="O768" s="1"/>
      <c r="P768" s="1"/>
    </row>
    <row r="769" spans="12:16" ht="15.75" customHeight="1">
      <c r="L769" s="1"/>
      <c r="M769" s="1"/>
      <c r="N769" s="1"/>
      <c r="O769" s="1"/>
      <c r="P769" s="1"/>
    </row>
    <row r="770" spans="12:16" ht="15.75" customHeight="1">
      <c r="L770" s="1"/>
      <c r="M770" s="1"/>
      <c r="N770" s="1"/>
      <c r="O770" s="1"/>
      <c r="P770" s="1"/>
    </row>
    <row r="771" spans="12:16" ht="15.75" customHeight="1">
      <c r="L771" s="1"/>
      <c r="M771" s="1"/>
      <c r="N771" s="1"/>
      <c r="O771" s="1"/>
      <c r="P771" s="1"/>
    </row>
    <row r="772" spans="12:16" ht="15.75" customHeight="1">
      <c r="L772" s="1"/>
      <c r="M772" s="1"/>
      <c r="N772" s="1"/>
      <c r="O772" s="1"/>
      <c r="P772" s="1"/>
    </row>
    <row r="773" spans="12:16" ht="15.75" customHeight="1">
      <c r="L773" s="1"/>
      <c r="M773" s="1"/>
      <c r="N773" s="1"/>
      <c r="O773" s="1"/>
      <c r="P773" s="1"/>
    </row>
    <row r="774" spans="12:16" ht="15.75" customHeight="1">
      <c r="L774" s="1"/>
      <c r="M774" s="1"/>
      <c r="N774" s="1"/>
      <c r="O774" s="1"/>
      <c r="P774" s="1"/>
    </row>
    <row r="775" spans="12:16" ht="15.75" customHeight="1">
      <c r="L775" s="1"/>
      <c r="M775" s="1"/>
      <c r="N775" s="1"/>
      <c r="O775" s="1"/>
      <c r="P775" s="1"/>
    </row>
    <row r="776" spans="12:16" ht="15.75" customHeight="1">
      <c r="L776" s="1"/>
      <c r="M776" s="1"/>
      <c r="N776" s="1"/>
      <c r="O776" s="1"/>
      <c r="P776" s="1"/>
    </row>
    <row r="777" spans="12:16" ht="15.75" customHeight="1">
      <c r="L777" s="1"/>
      <c r="M777" s="1"/>
      <c r="N777" s="1"/>
      <c r="O777" s="1"/>
      <c r="P777" s="1"/>
    </row>
    <row r="778" spans="12:16" ht="15.75" customHeight="1">
      <c r="L778" s="1"/>
      <c r="M778" s="1"/>
      <c r="N778" s="1"/>
      <c r="O778" s="1"/>
      <c r="P778" s="1"/>
    </row>
    <row r="779" spans="12:16" ht="15.75" customHeight="1">
      <c r="L779" s="1"/>
      <c r="M779" s="1"/>
      <c r="N779" s="1"/>
      <c r="O779" s="1"/>
      <c r="P779" s="1"/>
    </row>
    <row r="780" spans="12:16" ht="15.75" customHeight="1">
      <c r="L780" s="1"/>
      <c r="M780" s="1"/>
      <c r="N780" s="1"/>
      <c r="O780" s="1"/>
      <c r="P780" s="1"/>
    </row>
    <row r="781" spans="12:16" ht="15.75" customHeight="1">
      <c r="L781" s="1"/>
      <c r="M781" s="1"/>
      <c r="N781" s="1"/>
      <c r="O781" s="1"/>
      <c r="P781" s="1"/>
    </row>
    <row r="782" spans="12:16" ht="15.75" customHeight="1">
      <c r="L782" s="1"/>
      <c r="M782" s="1"/>
      <c r="N782" s="1"/>
      <c r="O782" s="1"/>
      <c r="P782" s="1"/>
    </row>
    <row r="783" spans="12:16" ht="15.75" customHeight="1">
      <c r="L783" s="1"/>
      <c r="M783" s="1"/>
      <c r="N783" s="1"/>
      <c r="O783" s="1"/>
      <c r="P783" s="1"/>
    </row>
    <row r="784" spans="12:16" ht="15.75" customHeight="1">
      <c r="L784" s="1"/>
      <c r="M784" s="1"/>
      <c r="N784" s="1"/>
      <c r="O784" s="1"/>
      <c r="P784" s="1"/>
    </row>
    <row r="785" spans="12:16" ht="15.75" customHeight="1">
      <c r="L785" s="1"/>
      <c r="M785" s="1"/>
      <c r="N785" s="1"/>
      <c r="O785" s="1"/>
      <c r="P785" s="1"/>
    </row>
    <row r="786" spans="12:16" ht="15.75" customHeight="1">
      <c r="L786" s="1"/>
      <c r="M786" s="1"/>
      <c r="N786" s="1"/>
      <c r="O786" s="1"/>
      <c r="P786" s="1"/>
    </row>
    <row r="787" spans="12:16" ht="15.75" customHeight="1">
      <c r="L787" s="1"/>
      <c r="M787" s="1"/>
      <c r="N787" s="1"/>
      <c r="O787" s="1"/>
      <c r="P787" s="1"/>
    </row>
    <row r="788" spans="12:16" ht="15.75" customHeight="1">
      <c r="L788" s="1"/>
      <c r="M788" s="1"/>
      <c r="N788" s="1"/>
      <c r="O788" s="1"/>
      <c r="P788" s="1"/>
    </row>
    <row r="789" spans="12:16" ht="15.75" customHeight="1">
      <c r="L789" s="1"/>
      <c r="M789" s="1"/>
      <c r="N789" s="1"/>
      <c r="O789" s="1"/>
      <c r="P789" s="1"/>
    </row>
    <row r="790" spans="12:16" ht="15.75" customHeight="1">
      <c r="L790" s="1"/>
      <c r="M790" s="1"/>
      <c r="N790" s="1"/>
      <c r="O790" s="1"/>
      <c r="P790" s="1"/>
    </row>
    <row r="791" spans="12:16" ht="15.75" customHeight="1">
      <c r="L791" s="1"/>
      <c r="M791" s="1"/>
      <c r="N791" s="1"/>
      <c r="O791" s="1"/>
      <c r="P791" s="1"/>
    </row>
    <row r="792" spans="12:16" ht="15.75" customHeight="1">
      <c r="L792" s="1"/>
      <c r="M792" s="1"/>
      <c r="N792" s="1"/>
      <c r="O792" s="1"/>
      <c r="P792" s="1"/>
    </row>
    <row r="793" spans="12:16" ht="15.75" customHeight="1">
      <c r="L793" s="1"/>
      <c r="M793" s="1"/>
      <c r="N793" s="1"/>
      <c r="O793" s="1"/>
      <c r="P793" s="1"/>
    </row>
    <row r="794" spans="12:16" ht="15.75" customHeight="1">
      <c r="L794" s="1"/>
      <c r="M794" s="1"/>
      <c r="N794" s="1"/>
      <c r="O794" s="1"/>
      <c r="P794" s="1"/>
    </row>
    <row r="795" spans="12:16" ht="15.75" customHeight="1">
      <c r="L795" s="1"/>
      <c r="M795" s="1"/>
      <c r="N795" s="1"/>
      <c r="O795" s="1"/>
      <c r="P795" s="1"/>
    </row>
    <row r="796" spans="12:16" ht="15.75" customHeight="1">
      <c r="L796" s="1"/>
      <c r="M796" s="1"/>
      <c r="N796" s="1"/>
      <c r="O796" s="1"/>
      <c r="P796" s="1"/>
    </row>
    <row r="797" spans="12:16" ht="15.75" customHeight="1">
      <c r="L797" s="1"/>
      <c r="M797" s="1"/>
      <c r="N797" s="1"/>
      <c r="O797" s="1"/>
      <c r="P797" s="1"/>
    </row>
    <row r="798" spans="12:16" ht="15.75" customHeight="1">
      <c r="L798" s="1"/>
      <c r="M798" s="1"/>
      <c r="N798" s="1"/>
      <c r="O798" s="1"/>
      <c r="P798" s="1"/>
    </row>
    <row r="799" spans="12:16" ht="15.75" customHeight="1">
      <c r="L799" s="1"/>
      <c r="M799" s="1"/>
      <c r="N799" s="1"/>
      <c r="O799" s="1"/>
      <c r="P799" s="1"/>
    </row>
    <row r="800" spans="12:16" ht="15.75" customHeight="1">
      <c r="L800" s="1"/>
      <c r="M800" s="1"/>
      <c r="N800" s="1"/>
      <c r="O800" s="1"/>
      <c r="P800" s="1"/>
    </row>
    <row r="801" spans="12:16" ht="15.75" customHeight="1">
      <c r="L801" s="1"/>
      <c r="M801" s="1"/>
      <c r="N801" s="1"/>
      <c r="O801" s="1"/>
      <c r="P801" s="1"/>
    </row>
    <row r="802" spans="12:16" ht="15.75" customHeight="1">
      <c r="L802" s="1"/>
      <c r="M802" s="1"/>
      <c r="N802" s="1"/>
      <c r="O802" s="1"/>
      <c r="P802" s="1"/>
    </row>
    <row r="803" spans="12:16" ht="15.75" customHeight="1">
      <c r="L803" s="1"/>
      <c r="M803" s="1"/>
      <c r="N803" s="1"/>
      <c r="O803" s="1"/>
      <c r="P803" s="1"/>
    </row>
    <row r="804" spans="12:16" ht="15.75" customHeight="1">
      <c r="L804" s="1"/>
      <c r="M804" s="1"/>
      <c r="N804" s="1"/>
      <c r="O804" s="1"/>
      <c r="P804" s="1"/>
    </row>
    <row r="805" spans="12:16" ht="15.75" customHeight="1">
      <c r="L805" s="1"/>
      <c r="M805" s="1"/>
      <c r="N805" s="1"/>
      <c r="O805" s="1"/>
      <c r="P805" s="1"/>
    </row>
    <row r="806" spans="12:16" ht="15.75" customHeight="1">
      <c r="L806" s="1"/>
      <c r="M806" s="1"/>
      <c r="N806" s="1"/>
      <c r="O806" s="1"/>
      <c r="P806" s="1"/>
    </row>
    <row r="807" spans="12:16" ht="15.75" customHeight="1">
      <c r="L807" s="1"/>
      <c r="M807" s="1"/>
      <c r="N807" s="1"/>
      <c r="O807" s="1"/>
      <c r="P807" s="1"/>
    </row>
    <row r="808" spans="12:16" ht="15.75" customHeight="1">
      <c r="L808" s="1"/>
      <c r="M808" s="1"/>
      <c r="N808" s="1"/>
      <c r="O808" s="1"/>
      <c r="P808" s="1"/>
    </row>
    <row r="809" spans="12:16" ht="15.75" customHeight="1">
      <c r="L809" s="1"/>
      <c r="M809" s="1"/>
      <c r="N809" s="1"/>
      <c r="O809" s="1"/>
      <c r="P809" s="1"/>
    </row>
    <row r="810" spans="12:16" ht="15.75" customHeight="1">
      <c r="L810" s="1"/>
      <c r="M810" s="1"/>
      <c r="N810" s="1"/>
      <c r="O810" s="1"/>
      <c r="P810" s="1"/>
    </row>
    <row r="811" spans="12:16" ht="15.75" customHeight="1">
      <c r="L811" s="1"/>
      <c r="M811" s="1"/>
      <c r="N811" s="1"/>
      <c r="O811" s="1"/>
      <c r="P811" s="1"/>
    </row>
    <row r="812" spans="12:16" ht="15.75" customHeight="1">
      <c r="L812" s="1"/>
      <c r="M812" s="1"/>
      <c r="N812" s="1"/>
      <c r="O812" s="1"/>
      <c r="P812" s="1"/>
    </row>
    <row r="813" spans="12:16" ht="15.75" customHeight="1">
      <c r="L813" s="1"/>
      <c r="M813" s="1"/>
      <c r="N813" s="1"/>
      <c r="O813" s="1"/>
      <c r="P813" s="1"/>
    </row>
    <row r="814" spans="12:16" ht="15.75" customHeight="1">
      <c r="L814" s="1"/>
      <c r="M814" s="1"/>
      <c r="N814" s="1"/>
      <c r="O814" s="1"/>
      <c r="P814" s="1"/>
    </row>
    <row r="815" spans="12:16" ht="15.75" customHeight="1">
      <c r="L815" s="1"/>
      <c r="M815" s="1"/>
      <c r="N815" s="1"/>
      <c r="O815" s="1"/>
      <c r="P815" s="1"/>
    </row>
    <row r="816" spans="12:16" ht="15.75" customHeight="1">
      <c r="L816" s="1"/>
      <c r="M816" s="1"/>
      <c r="N816" s="1"/>
      <c r="O816" s="1"/>
      <c r="P816" s="1"/>
    </row>
    <row r="817" spans="12:16" ht="15.75" customHeight="1">
      <c r="L817" s="1"/>
      <c r="M817" s="1"/>
      <c r="N817" s="1"/>
      <c r="O817" s="1"/>
      <c r="P817" s="1"/>
    </row>
    <row r="818" spans="12:16" ht="15.75" customHeight="1">
      <c r="L818" s="1"/>
      <c r="M818" s="1"/>
      <c r="N818" s="1"/>
      <c r="O818" s="1"/>
      <c r="P818" s="1"/>
    </row>
    <row r="819" spans="12:16" ht="15.75" customHeight="1">
      <c r="L819" s="1"/>
      <c r="M819" s="1"/>
      <c r="N819" s="1"/>
      <c r="O819" s="1"/>
      <c r="P819" s="1"/>
    </row>
    <row r="820" spans="12:16" ht="15.75" customHeight="1">
      <c r="L820" s="1"/>
      <c r="M820" s="1"/>
      <c r="N820" s="1"/>
      <c r="O820" s="1"/>
      <c r="P820" s="1"/>
    </row>
    <row r="821" spans="12:16" ht="15.75" customHeight="1">
      <c r="L821" s="1"/>
      <c r="M821" s="1"/>
      <c r="N821" s="1"/>
      <c r="O821" s="1"/>
      <c r="P821" s="1"/>
    </row>
    <row r="822" spans="12:16" ht="15.75" customHeight="1">
      <c r="L822" s="1"/>
      <c r="M822" s="1"/>
      <c r="N822" s="1"/>
      <c r="O822" s="1"/>
      <c r="P822" s="1"/>
    </row>
    <row r="823" spans="12:16" ht="15.75" customHeight="1">
      <c r="L823" s="1"/>
      <c r="M823" s="1"/>
      <c r="N823" s="1"/>
      <c r="O823" s="1"/>
      <c r="P823" s="1"/>
    </row>
    <row r="824" spans="12:16" ht="15.75" customHeight="1">
      <c r="L824" s="1"/>
      <c r="M824" s="1"/>
      <c r="N824" s="1"/>
      <c r="O824" s="1"/>
      <c r="P824" s="1"/>
    </row>
    <row r="825" spans="12:16" ht="15.75" customHeight="1">
      <c r="L825" s="1"/>
      <c r="M825" s="1"/>
      <c r="N825" s="1"/>
      <c r="O825" s="1"/>
      <c r="P825" s="1"/>
    </row>
    <row r="826" spans="12:16" ht="15.75" customHeight="1">
      <c r="L826" s="1"/>
      <c r="M826" s="1"/>
      <c r="N826" s="1"/>
      <c r="O826" s="1"/>
      <c r="P826" s="1"/>
    </row>
    <row r="827" spans="12:16" ht="15.75" customHeight="1">
      <c r="L827" s="1"/>
      <c r="M827" s="1"/>
      <c r="N827" s="1"/>
      <c r="O827" s="1"/>
      <c r="P827" s="1"/>
    </row>
    <row r="828" spans="12:16" ht="15.75" customHeight="1">
      <c r="L828" s="1"/>
      <c r="M828" s="1"/>
      <c r="N828" s="1"/>
      <c r="O828" s="1"/>
      <c r="P828" s="1"/>
    </row>
    <row r="829" spans="12:16" ht="15.75" customHeight="1">
      <c r="L829" s="1"/>
      <c r="M829" s="1"/>
      <c r="N829" s="1"/>
      <c r="O829" s="1"/>
      <c r="P829" s="1"/>
    </row>
    <row r="830" spans="12:16" ht="15.75" customHeight="1">
      <c r="L830" s="1"/>
      <c r="M830" s="1"/>
      <c r="N830" s="1"/>
      <c r="O830" s="1"/>
      <c r="P830" s="1"/>
    </row>
    <row r="831" spans="12:16" ht="15.75" customHeight="1">
      <c r="L831" s="1"/>
      <c r="M831" s="1"/>
      <c r="N831" s="1"/>
      <c r="O831" s="1"/>
      <c r="P831" s="1"/>
    </row>
    <row r="832" spans="12:16" ht="15.75" customHeight="1">
      <c r="L832" s="1"/>
      <c r="M832" s="1"/>
      <c r="N832" s="1"/>
      <c r="O832" s="1"/>
      <c r="P832" s="1"/>
    </row>
    <row r="833" spans="12:16" ht="15.75" customHeight="1">
      <c r="L833" s="1"/>
      <c r="M833" s="1"/>
      <c r="N833" s="1"/>
      <c r="O833" s="1"/>
      <c r="P833" s="1"/>
    </row>
    <row r="834" spans="12:16" ht="15.75" customHeight="1">
      <c r="L834" s="1"/>
      <c r="M834" s="1"/>
      <c r="N834" s="1"/>
      <c r="O834" s="1"/>
      <c r="P834" s="1"/>
    </row>
    <row r="835" spans="12:16" ht="15.75" customHeight="1">
      <c r="L835" s="1"/>
      <c r="M835" s="1"/>
      <c r="N835" s="1"/>
      <c r="O835" s="1"/>
      <c r="P835" s="1"/>
    </row>
    <row r="836" spans="12:16" ht="15.75" customHeight="1">
      <c r="L836" s="1"/>
      <c r="M836" s="1"/>
      <c r="N836" s="1"/>
      <c r="O836" s="1"/>
      <c r="P836" s="1"/>
    </row>
    <row r="837" spans="12:16" ht="15.75" customHeight="1">
      <c r="L837" s="1"/>
      <c r="M837" s="1"/>
      <c r="N837" s="1"/>
      <c r="O837" s="1"/>
      <c r="P837" s="1"/>
    </row>
    <row r="838" spans="12:16" ht="15.75" customHeight="1">
      <c r="L838" s="1"/>
      <c r="M838" s="1"/>
      <c r="N838" s="1"/>
      <c r="O838" s="1"/>
      <c r="P838" s="1"/>
    </row>
    <row r="839" spans="12:16" ht="15.75" customHeight="1">
      <c r="L839" s="1"/>
      <c r="M839" s="1"/>
      <c r="N839" s="1"/>
      <c r="O839" s="1"/>
      <c r="P839" s="1"/>
    </row>
    <row r="840" spans="12:16" ht="15.75" customHeight="1">
      <c r="L840" s="1"/>
      <c r="M840" s="1"/>
      <c r="N840" s="1"/>
      <c r="O840" s="1"/>
      <c r="P840" s="1"/>
    </row>
    <row r="841" spans="12:16" ht="15.75" customHeight="1">
      <c r="L841" s="1"/>
      <c r="M841" s="1"/>
      <c r="N841" s="1"/>
      <c r="O841" s="1"/>
      <c r="P841" s="1"/>
    </row>
    <row r="842" spans="12:16" ht="15.75" customHeight="1">
      <c r="L842" s="1"/>
      <c r="M842" s="1"/>
      <c r="N842" s="1"/>
      <c r="O842" s="1"/>
      <c r="P842" s="1"/>
    </row>
    <row r="843" spans="12:16" ht="15.75" customHeight="1">
      <c r="L843" s="1"/>
      <c r="M843" s="1"/>
      <c r="N843" s="1"/>
      <c r="O843" s="1"/>
      <c r="P843" s="1"/>
    </row>
    <row r="844" spans="12:16" ht="15.75" customHeight="1">
      <c r="L844" s="1"/>
      <c r="M844" s="1"/>
      <c r="N844" s="1"/>
      <c r="O844" s="1"/>
      <c r="P844" s="1"/>
    </row>
    <row r="845" spans="12:16" ht="15.75" customHeight="1">
      <c r="L845" s="1"/>
      <c r="M845" s="1"/>
      <c r="N845" s="1"/>
      <c r="O845" s="1"/>
      <c r="P845" s="1"/>
    </row>
    <row r="846" spans="12:16" ht="15.75" customHeight="1">
      <c r="L846" s="1"/>
      <c r="M846" s="1"/>
      <c r="N846" s="1"/>
      <c r="O846" s="1"/>
      <c r="P846" s="1"/>
    </row>
    <row r="847" spans="12:16" ht="15.75" customHeight="1">
      <c r="L847" s="1"/>
      <c r="M847" s="1"/>
      <c r="N847" s="1"/>
      <c r="O847" s="1"/>
      <c r="P847" s="1"/>
    </row>
    <row r="848" spans="12:16" ht="15.75" customHeight="1">
      <c r="L848" s="1"/>
      <c r="M848" s="1"/>
      <c r="N848" s="1"/>
      <c r="O848" s="1"/>
      <c r="P848" s="1"/>
    </row>
    <row r="849" spans="12:16" ht="15.75" customHeight="1">
      <c r="L849" s="1"/>
      <c r="M849" s="1"/>
      <c r="N849" s="1"/>
      <c r="O849" s="1"/>
      <c r="P849" s="1"/>
    </row>
    <row r="850" spans="12:16" ht="15.75" customHeight="1">
      <c r="L850" s="1"/>
      <c r="M850" s="1"/>
      <c r="N850" s="1"/>
      <c r="O850" s="1"/>
      <c r="P850" s="1"/>
    </row>
    <row r="851" spans="12:16" ht="15.75" customHeight="1">
      <c r="L851" s="1"/>
      <c r="M851" s="1"/>
      <c r="N851" s="1"/>
      <c r="O851" s="1"/>
      <c r="P851" s="1"/>
    </row>
    <row r="852" spans="12:16" ht="15.75" customHeight="1">
      <c r="L852" s="1"/>
      <c r="M852" s="1"/>
      <c r="N852" s="1"/>
      <c r="O852" s="1"/>
      <c r="P852" s="1"/>
    </row>
    <row r="853" spans="12:16" ht="15.75" customHeight="1">
      <c r="L853" s="1"/>
      <c r="M853" s="1"/>
      <c r="N853" s="1"/>
      <c r="O853" s="1"/>
      <c r="P853" s="1"/>
    </row>
    <row r="854" spans="12:16" ht="15.75" customHeight="1">
      <c r="L854" s="1"/>
      <c r="M854" s="1"/>
      <c r="N854" s="1"/>
      <c r="O854" s="1"/>
      <c r="P854" s="1"/>
    </row>
    <row r="855" spans="12:16" ht="15.75" customHeight="1">
      <c r="L855" s="1"/>
      <c r="M855" s="1"/>
      <c r="N855" s="1"/>
      <c r="O855" s="1"/>
      <c r="P855" s="1"/>
    </row>
    <row r="856" spans="12:16" ht="15.75" customHeight="1">
      <c r="L856" s="1"/>
      <c r="M856" s="1"/>
      <c r="N856" s="1"/>
      <c r="O856" s="1"/>
      <c r="P856" s="1"/>
    </row>
    <row r="857" spans="12:16" ht="15.75" customHeight="1">
      <c r="L857" s="1"/>
      <c r="M857" s="1"/>
      <c r="N857" s="1"/>
      <c r="O857" s="1"/>
      <c r="P857" s="1"/>
    </row>
    <row r="858" spans="12:16" ht="15.75" customHeight="1">
      <c r="L858" s="1"/>
      <c r="M858" s="1"/>
      <c r="N858" s="1"/>
      <c r="O858" s="1"/>
      <c r="P858" s="1"/>
    </row>
    <row r="859" spans="12:16" ht="15.75" customHeight="1">
      <c r="L859" s="1"/>
      <c r="M859" s="1"/>
      <c r="N859" s="1"/>
      <c r="O859" s="1"/>
      <c r="P859" s="1"/>
    </row>
    <row r="860" spans="12:16" ht="15.75" customHeight="1">
      <c r="L860" s="1"/>
      <c r="M860" s="1"/>
      <c r="N860" s="1"/>
      <c r="O860" s="1"/>
      <c r="P860" s="1"/>
    </row>
    <row r="861" spans="12:16" ht="15.75" customHeight="1">
      <c r="L861" s="1"/>
      <c r="M861" s="1"/>
      <c r="N861" s="1"/>
      <c r="O861" s="1"/>
      <c r="P861" s="1"/>
    </row>
    <row r="862" spans="12:16" ht="15.75" customHeight="1">
      <c r="L862" s="1"/>
      <c r="M862" s="1"/>
      <c r="N862" s="1"/>
      <c r="O862" s="1"/>
      <c r="P862" s="1"/>
    </row>
    <row r="863" spans="12:16" ht="15.75" customHeight="1">
      <c r="L863" s="1"/>
      <c r="M863" s="1"/>
      <c r="N863" s="1"/>
      <c r="O863" s="1"/>
      <c r="P863" s="1"/>
    </row>
    <row r="864" spans="12:16" ht="15.75" customHeight="1">
      <c r="L864" s="1"/>
      <c r="M864" s="1"/>
      <c r="N864" s="1"/>
      <c r="O864" s="1"/>
      <c r="P864" s="1"/>
    </row>
    <row r="865" spans="12:16" ht="15.75" customHeight="1">
      <c r="L865" s="1"/>
      <c r="M865" s="1"/>
      <c r="N865" s="1"/>
      <c r="O865" s="1"/>
      <c r="P865" s="1"/>
    </row>
    <row r="866" spans="12:16" ht="15.75" customHeight="1">
      <c r="L866" s="1"/>
      <c r="M866" s="1"/>
      <c r="N866" s="1"/>
      <c r="O866" s="1"/>
      <c r="P866" s="1"/>
    </row>
    <row r="867" spans="12:16" ht="15.75" customHeight="1">
      <c r="L867" s="1"/>
      <c r="M867" s="1"/>
      <c r="N867" s="1"/>
      <c r="O867" s="1"/>
      <c r="P867" s="1"/>
    </row>
    <row r="868" spans="12:16" ht="15.75" customHeight="1">
      <c r="L868" s="1"/>
      <c r="M868" s="1"/>
      <c r="N868" s="1"/>
      <c r="O868" s="1"/>
      <c r="P868" s="1"/>
    </row>
    <row r="869" spans="12:16" ht="15.75" customHeight="1">
      <c r="L869" s="1"/>
      <c r="M869" s="1"/>
      <c r="N869" s="1"/>
      <c r="O869" s="1"/>
      <c r="P869" s="1"/>
    </row>
    <row r="870" spans="12:16" ht="15.75" customHeight="1">
      <c r="L870" s="1"/>
      <c r="M870" s="1"/>
      <c r="N870" s="1"/>
      <c r="O870" s="1"/>
      <c r="P870" s="1"/>
    </row>
    <row r="871" spans="12:16" ht="15.75" customHeight="1">
      <c r="L871" s="1"/>
      <c r="M871" s="1"/>
      <c r="N871" s="1"/>
      <c r="O871" s="1"/>
      <c r="P871" s="1"/>
    </row>
    <row r="872" spans="12:16" ht="15.75" customHeight="1">
      <c r="L872" s="1"/>
      <c r="M872" s="1"/>
      <c r="N872" s="1"/>
      <c r="O872" s="1"/>
      <c r="P872" s="1"/>
    </row>
    <row r="873" spans="12:16" ht="15.75" customHeight="1">
      <c r="L873" s="1"/>
      <c r="M873" s="1"/>
      <c r="N873" s="1"/>
      <c r="O873" s="1"/>
      <c r="P873" s="1"/>
    </row>
    <row r="874" spans="12:16" ht="15.75" customHeight="1">
      <c r="L874" s="1"/>
      <c r="M874" s="1"/>
      <c r="N874" s="1"/>
      <c r="O874" s="1"/>
      <c r="P874" s="1"/>
    </row>
    <row r="875" spans="12:16" ht="15.75" customHeight="1">
      <c r="L875" s="1"/>
      <c r="M875" s="1"/>
      <c r="N875" s="1"/>
      <c r="O875" s="1"/>
      <c r="P875" s="1"/>
    </row>
    <row r="876" spans="12:16" ht="15.75" customHeight="1">
      <c r="L876" s="1"/>
      <c r="M876" s="1"/>
      <c r="N876" s="1"/>
      <c r="O876" s="1"/>
      <c r="P876" s="1"/>
    </row>
    <row r="877" spans="12:16" ht="15.75" customHeight="1">
      <c r="L877" s="1"/>
      <c r="M877" s="1"/>
      <c r="N877" s="1"/>
      <c r="O877" s="1"/>
      <c r="P877" s="1"/>
    </row>
    <row r="878" spans="12:16" ht="15.75" customHeight="1">
      <c r="L878" s="1"/>
      <c r="M878" s="1"/>
      <c r="N878" s="1"/>
      <c r="O878" s="1"/>
      <c r="P878" s="1"/>
    </row>
    <row r="879" spans="12:16" ht="15.75" customHeight="1">
      <c r="L879" s="1"/>
      <c r="M879" s="1"/>
      <c r="N879" s="1"/>
      <c r="O879" s="1"/>
      <c r="P879" s="1"/>
    </row>
    <row r="880" spans="12:16" ht="15.75" customHeight="1">
      <c r="L880" s="1"/>
      <c r="M880" s="1"/>
      <c r="N880" s="1"/>
      <c r="O880" s="1"/>
      <c r="P880" s="1"/>
    </row>
    <row r="881" spans="12:16" ht="15.75" customHeight="1">
      <c r="L881" s="1"/>
      <c r="M881" s="1"/>
      <c r="N881" s="1"/>
      <c r="O881" s="1"/>
      <c r="P881" s="1"/>
    </row>
    <row r="882" spans="12:16" ht="15.75" customHeight="1">
      <c r="L882" s="1"/>
      <c r="M882" s="1"/>
      <c r="N882" s="1"/>
      <c r="O882" s="1"/>
      <c r="P882" s="1"/>
    </row>
    <row r="883" spans="12:16" ht="15.75" customHeight="1">
      <c r="L883" s="1"/>
      <c r="M883" s="1"/>
      <c r="N883" s="1"/>
      <c r="O883" s="1"/>
      <c r="P883" s="1"/>
    </row>
    <row r="884" spans="12:16" ht="15.75" customHeight="1">
      <c r="L884" s="1"/>
      <c r="M884" s="1"/>
      <c r="N884" s="1"/>
      <c r="O884" s="1"/>
      <c r="P884" s="1"/>
    </row>
    <row r="885" spans="12:16" ht="15.75" customHeight="1">
      <c r="L885" s="1"/>
      <c r="M885" s="1"/>
      <c r="N885" s="1"/>
      <c r="O885" s="1"/>
      <c r="P885" s="1"/>
    </row>
    <row r="886" spans="12:16" ht="15.75" customHeight="1">
      <c r="L886" s="1"/>
      <c r="M886" s="1"/>
      <c r="N886" s="1"/>
      <c r="O886" s="1"/>
      <c r="P886" s="1"/>
    </row>
    <row r="887" spans="12:16" ht="15.75" customHeight="1">
      <c r="L887" s="1"/>
      <c r="M887" s="1"/>
      <c r="N887" s="1"/>
      <c r="O887" s="1"/>
      <c r="P887" s="1"/>
    </row>
    <row r="888" spans="12:16" ht="15.75" customHeight="1">
      <c r="L888" s="1"/>
      <c r="M888" s="1"/>
      <c r="N888" s="1"/>
      <c r="O888" s="1"/>
      <c r="P888" s="1"/>
    </row>
    <row r="889" spans="12:16" ht="15.75" customHeight="1">
      <c r="L889" s="1"/>
      <c r="M889" s="1"/>
      <c r="N889" s="1"/>
      <c r="O889" s="1"/>
      <c r="P889" s="1"/>
    </row>
    <row r="890" spans="12:16" ht="15.75" customHeight="1">
      <c r="L890" s="1"/>
      <c r="M890" s="1"/>
      <c r="N890" s="1"/>
      <c r="O890" s="1"/>
      <c r="P890" s="1"/>
    </row>
    <row r="891" spans="12:16" ht="15.75" customHeight="1">
      <c r="L891" s="1"/>
      <c r="M891" s="1"/>
      <c r="N891" s="1"/>
      <c r="O891" s="1"/>
      <c r="P891" s="1"/>
    </row>
    <row r="892" spans="12:16" ht="15.75" customHeight="1">
      <c r="L892" s="1"/>
      <c r="M892" s="1"/>
      <c r="N892" s="1"/>
      <c r="O892" s="1"/>
      <c r="P892" s="1"/>
    </row>
    <row r="893" spans="12:16" ht="15.75" customHeight="1">
      <c r="L893" s="1"/>
      <c r="M893" s="1"/>
      <c r="N893" s="1"/>
      <c r="O893" s="1"/>
      <c r="P893" s="1"/>
    </row>
    <row r="894" spans="12:16" ht="15.75" customHeight="1">
      <c r="L894" s="1"/>
      <c r="M894" s="1"/>
      <c r="N894" s="1"/>
      <c r="O894" s="1"/>
      <c r="P894" s="1"/>
    </row>
    <row r="895" spans="12:16" ht="15.75" customHeight="1">
      <c r="L895" s="1"/>
      <c r="M895" s="1"/>
      <c r="N895" s="1"/>
      <c r="O895" s="1"/>
      <c r="P895" s="1"/>
    </row>
    <row r="896" spans="12:16" ht="15.75" customHeight="1">
      <c r="L896" s="1"/>
      <c r="M896" s="1"/>
      <c r="N896" s="1"/>
      <c r="O896" s="1"/>
      <c r="P896" s="1"/>
    </row>
    <row r="897" spans="12:16" ht="15.75" customHeight="1">
      <c r="L897" s="1"/>
      <c r="M897" s="1"/>
      <c r="N897" s="1"/>
      <c r="O897" s="1"/>
      <c r="P897" s="1"/>
    </row>
    <row r="898" spans="12:16" ht="15.75" customHeight="1">
      <c r="L898" s="1"/>
      <c r="M898" s="1"/>
      <c r="N898" s="1"/>
      <c r="O898" s="1"/>
      <c r="P898" s="1"/>
    </row>
    <row r="899" spans="12:16" ht="15.75" customHeight="1">
      <c r="L899" s="1"/>
      <c r="M899" s="1"/>
      <c r="N899" s="1"/>
      <c r="O899" s="1"/>
      <c r="P899" s="1"/>
    </row>
    <row r="900" spans="12:16" ht="15.75" customHeight="1">
      <c r="L900" s="1"/>
      <c r="M900" s="1"/>
      <c r="N900" s="1"/>
      <c r="O900" s="1"/>
      <c r="P900" s="1"/>
    </row>
    <row r="901" spans="12:16" ht="15.75" customHeight="1">
      <c r="L901" s="1"/>
      <c r="M901" s="1"/>
      <c r="N901" s="1"/>
      <c r="O901" s="1"/>
      <c r="P901" s="1"/>
    </row>
    <row r="902" spans="12:16" ht="15.75" customHeight="1">
      <c r="L902" s="1"/>
      <c r="M902" s="1"/>
      <c r="N902" s="1"/>
      <c r="O902" s="1"/>
      <c r="P902" s="1"/>
    </row>
    <row r="903" spans="12:16" ht="15.75" customHeight="1">
      <c r="L903" s="1"/>
      <c r="M903" s="1"/>
      <c r="N903" s="1"/>
      <c r="O903" s="1"/>
      <c r="P903" s="1"/>
    </row>
    <row r="904" spans="12:16" ht="15.75" customHeight="1">
      <c r="L904" s="1"/>
      <c r="M904" s="1"/>
      <c r="N904" s="1"/>
      <c r="O904" s="1"/>
      <c r="P904" s="1"/>
    </row>
    <row r="905" spans="12:16" ht="15.75" customHeight="1">
      <c r="L905" s="1"/>
      <c r="M905" s="1"/>
      <c r="N905" s="1"/>
      <c r="O905" s="1"/>
      <c r="P905" s="1"/>
    </row>
    <row r="906" spans="12:16" ht="15.75" customHeight="1">
      <c r="L906" s="1"/>
      <c r="M906" s="1"/>
      <c r="N906" s="1"/>
      <c r="O906" s="1"/>
      <c r="P906" s="1"/>
    </row>
    <row r="907" spans="12:16" ht="15.75" customHeight="1">
      <c r="L907" s="1"/>
      <c r="M907" s="1"/>
      <c r="N907" s="1"/>
      <c r="O907" s="1"/>
      <c r="P907" s="1"/>
    </row>
    <row r="908" spans="12:16" ht="15.75" customHeight="1">
      <c r="L908" s="1"/>
      <c r="M908" s="1"/>
      <c r="N908" s="1"/>
      <c r="O908" s="1"/>
      <c r="P908" s="1"/>
    </row>
    <row r="909" spans="12:16" ht="15.75" customHeight="1">
      <c r="L909" s="1"/>
      <c r="M909" s="1"/>
      <c r="N909" s="1"/>
      <c r="O909" s="1"/>
      <c r="P909" s="1"/>
    </row>
    <row r="910" spans="12:16" ht="15.75" customHeight="1">
      <c r="L910" s="1"/>
      <c r="M910" s="1"/>
      <c r="N910" s="1"/>
      <c r="O910" s="1"/>
      <c r="P910" s="1"/>
    </row>
    <row r="911" spans="12:16" ht="15.75" customHeight="1">
      <c r="L911" s="1"/>
      <c r="M911" s="1"/>
      <c r="N911" s="1"/>
      <c r="O911" s="1"/>
      <c r="P911" s="1"/>
    </row>
    <row r="912" spans="12:16" ht="15.75" customHeight="1">
      <c r="L912" s="1"/>
      <c r="M912" s="1"/>
      <c r="N912" s="1"/>
      <c r="O912" s="1"/>
      <c r="P912" s="1"/>
    </row>
    <row r="913" spans="12:16" ht="15.75" customHeight="1">
      <c r="L913" s="1"/>
      <c r="M913" s="1"/>
      <c r="N913" s="1"/>
      <c r="O913" s="1"/>
      <c r="P913" s="1"/>
    </row>
    <row r="914" spans="12:16" ht="15.75" customHeight="1">
      <c r="L914" s="1"/>
      <c r="M914" s="1"/>
      <c r="N914" s="1"/>
      <c r="O914" s="1"/>
      <c r="P914" s="1"/>
    </row>
    <row r="915" spans="12:16" ht="15.75" customHeight="1">
      <c r="L915" s="1"/>
      <c r="M915" s="1"/>
      <c r="N915" s="1"/>
      <c r="O915" s="1"/>
      <c r="P915" s="1"/>
    </row>
    <row r="916" spans="12:16" ht="15.75" customHeight="1">
      <c r="L916" s="1"/>
      <c r="M916" s="1"/>
      <c r="N916" s="1"/>
      <c r="O916" s="1"/>
      <c r="P916" s="1"/>
    </row>
    <row r="917" spans="12:16" ht="15.75" customHeight="1">
      <c r="L917" s="1"/>
      <c r="M917" s="1"/>
      <c r="N917" s="1"/>
      <c r="O917" s="1"/>
      <c r="P917" s="1"/>
    </row>
    <row r="918" spans="12:16" ht="15.75" customHeight="1">
      <c r="L918" s="1"/>
      <c r="M918" s="1"/>
      <c r="N918" s="1"/>
      <c r="O918" s="1"/>
      <c r="P918" s="1"/>
    </row>
    <row r="919" spans="12:16" ht="15.75" customHeight="1">
      <c r="L919" s="1"/>
      <c r="M919" s="1"/>
      <c r="N919" s="1"/>
      <c r="O919" s="1"/>
      <c r="P919" s="1"/>
    </row>
    <row r="920" spans="12:16" ht="15.75" customHeight="1">
      <c r="L920" s="1"/>
      <c r="M920" s="1"/>
      <c r="N920" s="1"/>
      <c r="O920" s="1"/>
      <c r="P920" s="1"/>
    </row>
    <row r="921" spans="12:16" ht="15.75" customHeight="1">
      <c r="L921" s="1"/>
      <c r="M921" s="1"/>
      <c r="N921" s="1"/>
      <c r="O921" s="1"/>
      <c r="P921" s="1"/>
    </row>
    <row r="922" spans="12:16" ht="15.75" customHeight="1">
      <c r="L922" s="1"/>
      <c r="M922" s="1"/>
      <c r="N922" s="1"/>
      <c r="O922" s="1"/>
      <c r="P922" s="1"/>
    </row>
    <row r="923" spans="12:16" ht="15.75" customHeight="1">
      <c r="L923" s="1"/>
      <c r="M923" s="1"/>
      <c r="N923" s="1"/>
      <c r="O923" s="1"/>
      <c r="P923" s="1"/>
    </row>
    <row r="924" spans="12:16" ht="15.75" customHeight="1">
      <c r="L924" s="1"/>
      <c r="M924" s="1"/>
      <c r="N924" s="1"/>
      <c r="O924" s="1"/>
      <c r="P924" s="1"/>
    </row>
    <row r="925" spans="12:16" ht="15.75" customHeight="1">
      <c r="L925" s="1"/>
      <c r="M925" s="1"/>
      <c r="N925" s="1"/>
      <c r="O925" s="1"/>
      <c r="P925" s="1"/>
    </row>
    <row r="926" spans="12:16" ht="15.75" customHeight="1">
      <c r="L926" s="1"/>
      <c r="M926" s="1"/>
      <c r="N926" s="1"/>
      <c r="O926" s="1"/>
      <c r="P926" s="1"/>
    </row>
    <row r="927" spans="12:16" ht="15.75" customHeight="1">
      <c r="L927" s="1"/>
      <c r="M927" s="1"/>
      <c r="N927" s="1"/>
      <c r="O927" s="1"/>
      <c r="P927" s="1"/>
    </row>
    <row r="928" spans="12:16" ht="15.75" customHeight="1">
      <c r="L928" s="1"/>
      <c r="M928" s="1"/>
      <c r="N928" s="1"/>
      <c r="O928" s="1"/>
      <c r="P928" s="1"/>
    </row>
    <row r="929" spans="12:16" ht="15.75" customHeight="1">
      <c r="L929" s="1"/>
      <c r="M929" s="1"/>
      <c r="N929" s="1"/>
      <c r="O929" s="1"/>
      <c r="P929" s="1"/>
    </row>
    <row r="930" spans="12:16" ht="15.75" customHeight="1">
      <c r="L930" s="1"/>
      <c r="M930" s="1"/>
      <c r="N930" s="1"/>
      <c r="O930" s="1"/>
      <c r="P930" s="1"/>
    </row>
    <row r="931" spans="12:16" ht="15.75" customHeight="1">
      <c r="L931" s="1"/>
      <c r="M931" s="1"/>
      <c r="N931" s="1"/>
      <c r="O931" s="1"/>
      <c r="P931" s="1"/>
    </row>
    <row r="932" spans="12:16" ht="15.75" customHeight="1">
      <c r="L932" s="1"/>
      <c r="M932" s="1"/>
      <c r="N932" s="1"/>
      <c r="O932" s="1"/>
      <c r="P932" s="1"/>
    </row>
    <row r="933" spans="12:16" ht="15.75" customHeight="1">
      <c r="L933" s="1"/>
      <c r="M933" s="1"/>
      <c r="N933" s="1"/>
      <c r="O933" s="1"/>
      <c r="P933" s="1"/>
    </row>
    <row r="934" spans="12:16" ht="15.75" customHeight="1">
      <c r="L934" s="1"/>
      <c r="M934" s="1"/>
      <c r="N934" s="1"/>
      <c r="O934" s="1"/>
      <c r="P934" s="1"/>
    </row>
    <row r="935" spans="12:16" ht="15.75" customHeight="1">
      <c r="L935" s="1"/>
      <c r="M935" s="1"/>
      <c r="N935" s="1"/>
      <c r="O935" s="1"/>
      <c r="P935" s="1"/>
    </row>
    <row r="936" spans="12:16" ht="15.75" customHeight="1">
      <c r="L936" s="1"/>
      <c r="M936" s="1"/>
      <c r="N936" s="1"/>
      <c r="O936" s="1"/>
      <c r="P936" s="1"/>
    </row>
    <row r="937" spans="12:16" ht="15.75" customHeight="1">
      <c r="L937" s="1"/>
      <c r="M937" s="1"/>
      <c r="N937" s="1"/>
      <c r="O937" s="1"/>
      <c r="P937" s="1"/>
    </row>
    <row r="938" spans="12:16" ht="15.75" customHeight="1">
      <c r="L938" s="1"/>
      <c r="M938" s="1"/>
      <c r="N938" s="1"/>
      <c r="O938" s="1"/>
      <c r="P938" s="1"/>
    </row>
    <row r="939" spans="12:16" ht="15.75" customHeight="1">
      <c r="L939" s="1"/>
      <c r="M939" s="1"/>
      <c r="N939" s="1"/>
      <c r="O939" s="1"/>
      <c r="P939" s="1"/>
    </row>
    <row r="940" spans="12:16" ht="15.75" customHeight="1">
      <c r="L940" s="1"/>
      <c r="M940" s="1"/>
      <c r="N940" s="1"/>
      <c r="O940" s="1"/>
      <c r="P940" s="1"/>
    </row>
    <row r="941" spans="12:16" ht="15.75" customHeight="1">
      <c r="L941" s="1"/>
      <c r="M941" s="1"/>
      <c r="N941" s="1"/>
      <c r="O941" s="1"/>
      <c r="P941" s="1"/>
    </row>
    <row r="942" spans="12:16" ht="15.75" customHeight="1">
      <c r="L942" s="1"/>
      <c r="M942" s="1"/>
      <c r="N942" s="1"/>
      <c r="O942" s="1"/>
      <c r="P942" s="1"/>
    </row>
    <row r="943" spans="12:16" ht="15.75" customHeight="1">
      <c r="L943" s="1"/>
      <c r="M943" s="1"/>
      <c r="N943" s="1"/>
      <c r="O943" s="1"/>
      <c r="P943" s="1"/>
    </row>
    <row r="944" spans="12:16" ht="15.75" customHeight="1">
      <c r="L944" s="1"/>
      <c r="M944" s="1"/>
      <c r="N944" s="1"/>
      <c r="O944" s="1"/>
      <c r="P944" s="1"/>
    </row>
    <row r="945" spans="12:16" ht="15.75" customHeight="1">
      <c r="L945" s="1"/>
      <c r="M945" s="1"/>
      <c r="N945" s="1"/>
      <c r="O945" s="1"/>
      <c r="P945" s="1"/>
    </row>
    <row r="946" spans="12:16" ht="15.75" customHeight="1">
      <c r="L946" s="1"/>
      <c r="M946" s="1"/>
      <c r="N946" s="1"/>
      <c r="O946" s="1"/>
      <c r="P946" s="1"/>
    </row>
    <row r="947" spans="12:16" ht="15.75" customHeight="1">
      <c r="L947" s="1"/>
      <c r="M947" s="1"/>
      <c r="N947" s="1"/>
      <c r="O947" s="1"/>
      <c r="P947" s="1"/>
    </row>
    <row r="948" spans="12:16" ht="15.75" customHeight="1">
      <c r="L948" s="1"/>
      <c r="M948" s="1"/>
      <c r="N948" s="1"/>
      <c r="O948" s="1"/>
      <c r="P948" s="1"/>
    </row>
    <row r="949" spans="12:16" ht="15.75" customHeight="1">
      <c r="L949" s="1"/>
      <c r="M949" s="1"/>
      <c r="N949" s="1"/>
      <c r="O949" s="1"/>
      <c r="P949" s="1"/>
    </row>
    <row r="950" spans="12:16" ht="15.75" customHeight="1">
      <c r="L950" s="1"/>
      <c r="M950" s="1"/>
      <c r="N950" s="1"/>
      <c r="O950" s="1"/>
      <c r="P950" s="1"/>
    </row>
    <row r="951" spans="12:16" ht="15.75" customHeight="1">
      <c r="L951" s="1"/>
      <c r="M951" s="1"/>
      <c r="N951" s="1"/>
      <c r="O951" s="1"/>
      <c r="P951" s="1"/>
    </row>
    <row r="952" spans="12:16" ht="15.75" customHeight="1">
      <c r="L952" s="1"/>
      <c r="M952" s="1"/>
      <c r="N952" s="1"/>
      <c r="O952" s="1"/>
      <c r="P952" s="1"/>
    </row>
    <row r="953" spans="12:16" ht="15.75" customHeight="1">
      <c r="L953" s="1"/>
      <c r="M953" s="1"/>
      <c r="N953" s="1"/>
      <c r="O953" s="1"/>
      <c r="P953" s="1"/>
    </row>
    <row r="954" spans="12:16" ht="15.75" customHeight="1">
      <c r="L954" s="1"/>
      <c r="M954" s="1"/>
      <c r="N954" s="1"/>
      <c r="O954" s="1"/>
      <c r="P954" s="1"/>
    </row>
    <row r="955" spans="12:16" ht="15.75" customHeight="1">
      <c r="L955" s="1"/>
      <c r="M955" s="1"/>
      <c r="N955" s="1"/>
      <c r="O955" s="1"/>
      <c r="P955" s="1"/>
    </row>
    <row r="956" spans="12:16" ht="15.75" customHeight="1">
      <c r="L956" s="1"/>
      <c r="M956" s="1"/>
      <c r="N956" s="1"/>
      <c r="O956" s="1"/>
      <c r="P956" s="1"/>
    </row>
    <row r="957" spans="12:16" ht="15.75" customHeight="1">
      <c r="L957" s="1"/>
      <c r="M957" s="1"/>
      <c r="N957" s="1"/>
      <c r="O957" s="1"/>
      <c r="P957" s="1"/>
    </row>
    <row r="958" spans="12:16" ht="15.75" customHeight="1">
      <c r="L958" s="1"/>
      <c r="M958" s="1"/>
      <c r="N958" s="1"/>
      <c r="O958" s="1"/>
      <c r="P958" s="1"/>
    </row>
    <row r="959" spans="12:16" ht="15.75" customHeight="1">
      <c r="L959" s="1"/>
      <c r="M959" s="1"/>
      <c r="N959" s="1"/>
      <c r="O959" s="1"/>
      <c r="P959" s="1"/>
    </row>
    <row r="960" spans="12:16" ht="15.75" customHeight="1">
      <c r="L960" s="1"/>
      <c r="M960" s="1"/>
      <c r="N960" s="1"/>
      <c r="O960" s="1"/>
      <c r="P960" s="1"/>
    </row>
    <row r="961" spans="12:16" ht="15.75" customHeight="1">
      <c r="L961" s="1"/>
      <c r="M961" s="1"/>
      <c r="N961" s="1"/>
      <c r="O961" s="1"/>
      <c r="P961" s="1"/>
    </row>
    <row r="962" spans="12:16" ht="15.75" customHeight="1">
      <c r="L962" s="1"/>
      <c r="M962" s="1"/>
      <c r="N962" s="1"/>
      <c r="O962" s="1"/>
      <c r="P962" s="1"/>
    </row>
    <row r="963" spans="12:16" ht="15.75" customHeight="1">
      <c r="L963" s="1"/>
      <c r="M963" s="1"/>
      <c r="N963" s="1"/>
      <c r="O963" s="1"/>
      <c r="P963" s="1"/>
    </row>
    <row r="964" spans="12:16" ht="15.75" customHeight="1">
      <c r="L964" s="1"/>
      <c r="M964" s="1"/>
      <c r="N964" s="1"/>
      <c r="O964" s="1"/>
      <c r="P964" s="1"/>
    </row>
    <row r="965" spans="12:16" ht="15.75" customHeight="1">
      <c r="L965" s="1"/>
      <c r="M965" s="1"/>
      <c r="N965" s="1"/>
      <c r="O965" s="1"/>
      <c r="P965" s="1"/>
    </row>
    <row r="966" spans="12:16" ht="15.75" customHeight="1">
      <c r="L966" s="1"/>
      <c r="M966" s="1"/>
      <c r="N966" s="1"/>
      <c r="O966" s="1"/>
      <c r="P966" s="1"/>
    </row>
    <row r="967" spans="12:16" ht="15.75" customHeight="1">
      <c r="L967" s="1"/>
      <c r="M967" s="1"/>
      <c r="N967" s="1"/>
      <c r="O967" s="1"/>
      <c r="P967" s="1"/>
    </row>
    <row r="968" spans="12:16" ht="15.75" customHeight="1">
      <c r="L968" s="1"/>
      <c r="M968" s="1"/>
      <c r="N968" s="1"/>
      <c r="O968" s="1"/>
      <c r="P968" s="1"/>
    </row>
    <row r="969" spans="12:16" ht="15.75" customHeight="1">
      <c r="L969" s="1"/>
      <c r="M969" s="1"/>
      <c r="N969" s="1"/>
      <c r="O969" s="1"/>
      <c r="P969" s="1"/>
    </row>
    <row r="970" spans="12:16" ht="15.75" customHeight="1">
      <c r="L970" s="1"/>
      <c r="M970" s="1"/>
      <c r="N970" s="1"/>
      <c r="O970" s="1"/>
      <c r="P970" s="1"/>
    </row>
    <row r="971" spans="12:16" ht="15.75" customHeight="1">
      <c r="L971" s="1"/>
      <c r="M971" s="1"/>
      <c r="N971" s="1"/>
      <c r="O971" s="1"/>
      <c r="P971" s="1"/>
    </row>
    <row r="972" spans="12:16" ht="15.75" customHeight="1">
      <c r="L972" s="1"/>
      <c r="M972" s="1"/>
      <c r="N972" s="1"/>
      <c r="O972" s="1"/>
      <c r="P972" s="1"/>
    </row>
    <row r="973" spans="12:16" ht="15.75" customHeight="1">
      <c r="L973" s="1"/>
      <c r="M973" s="1"/>
      <c r="N973" s="1"/>
      <c r="O973" s="1"/>
      <c r="P973" s="1"/>
    </row>
    <row r="974" spans="12:16" ht="15.75" customHeight="1">
      <c r="L974" s="1"/>
      <c r="M974" s="1"/>
      <c r="N974" s="1"/>
      <c r="O974" s="1"/>
      <c r="P974" s="1"/>
    </row>
    <row r="975" spans="12:16" ht="15.75" customHeight="1">
      <c r="L975" s="1"/>
      <c r="M975" s="1"/>
      <c r="N975" s="1"/>
      <c r="O975" s="1"/>
      <c r="P975" s="1"/>
    </row>
    <row r="976" spans="12:16" ht="15.75" customHeight="1">
      <c r="L976" s="1"/>
      <c r="M976" s="1"/>
      <c r="N976" s="1"/>
      <c r="O976" s="1"/>
      <c r="P976" s="1"/>
    </row>
    <row r="977" spans="12:16" ht="15.75" customHeight="1">
      <c r="L977" s="1"/>
      <c r="M977" s="1"/>
      <c r="N977" s="1"/>
      <c r="O977" s="1"/>
      <c r="P977" s="1"/>
    </row>
    <row r="978" spans="12:16" ht="15.75" customHeight="1">
      <c r="L978" s="1"/>
      <c r="M978" s="1"/>
      <c r="N978" s="1"/>
      <c r="O978" s="1"/>
      <c r="P978" s="1"/>
    </row>
    <row r="979" spans="12:16" ht="15.75" customHeight="1">
      <c r="L979" s="1"/>
      <c r="M979" s="1"/>
      <c r="N979" s="1"/>
      <c r="O979" s="1"/>
      <c r="P979" s="1"/>
    </row>
    <row r="980" spans="12:16" ht="15.75" customHeight="1">
      <c r="L980" s="1"/>
      <c r="M980" s="1"/>
      <c r="N980" s="1"/>
      <c r="O980" s="1"/>
      <c r="P980" s="1"/>
    </row>
    <row r="981" spans="12:16" ht="15.75" customHeight="1">
      <c r="L981" s="1"/>
      <c r="M981" s="1"/>
      <c r="N981" s="1"/>
      <c r="O981" s="1"/>
      <c r="P981" s="1"/>
    </row>
    <row r="982" spans="12:16" ht="15.75" customHeight="1">
      <c r="L982" s="1"/>
      <c r="M982" s="1"/>
      <c r="N982" s="1"/>
      <c r="O982" s="1"/>
      <c r="P982" s="1"/>
    </row>
    <row r="983" spans="12:16" ht="15.75" customHeight="1">
      <c r="L983" s="1"/>
      <c r="M983" s="1"/>
      <c r="N983" s="1"/>
      <c r="O983" s="1"/>
      <c r="P983" s="1"/>
    </row>
    <row r="984" spans="12:16" ht="15.75" customHeight="1">
      <c r="L984" s="1"/>
      <c r="M984" s="1"/>
      <c r="N984" s="1"/>
      <c r="O984" s="1"/>
      <c r="P984" s="1"/>
    </row>
    <row r="985" spans="12:16" ht="15.75" customHeight="1">
      <c r="L985" s="1"/>
      <c r="M985" s="1"/>
      <c r="N985" s="1"/>
      <c r="O985" s="1"/>
      <c r="P985" s="1"/>
    </row>
    <row r="986" spans="12:16" ht="15.75" customHeight="1">
      <c r="L986" s="1"/>
      <c r="M986" s="1"/>
      <c r="N986" s="1"/>
      <c r="O986" s="1"/>
      <c r="P986" s="1"/>
    </row>
    <row r="987" spans="12:16" ht="15.75" customHeight="1">
      <c r="L987" s="1"/>
      <c r="M987" s="1"/>
      <c r="N987" s="1"/>
      <c r="O987" s="1"/>
      <c r="P987" s="1"/>
    </row>
    <row r="988" spans="12:16" ht="15.75" customHeight="1">
      <c r="L988" s="1"/>
      <c r="M988" s="1"/>
      <c r="N988" s="1"/>
      <c r="O988" s="1"/>
      <c r="P988" s="1"/>
    </row>
    <row r="989" spans="12:16" ht="15.75" customHeight="1">
      <c r="L989" s="1"/>
      <c r="M989" s="1"/>
      <c r="N989" s="1"/>
      <c r="O989" s="1"/>
      <c r="P989" s="1"/>
    </row>
    <row r="990" spans="12:16" ht="15.75" customHeight="1">
      <c r="L990" s="1"/>
      <c r="M990" s="1"/>
      <c r="N990" s="1"/>
      <c r="O990" s="1"/>
      <c r="P990" s="1"/>
    </row>
    <row r="991" spans="12:16" ht="15.75" customHeight="1">
      <c r="L991" s="1"/>
      <c r="M991" s="1"/>
      <c r="N991" s="1"/>
      <c r="O991" s="1"/>
      <c r="P991" s="1"/>
    </row>
    <row r="992" spans="12:16" ht="15.75" customHeight="1">
      <c r="L992" s="1"/>
      <c r="M992" s="1"/>
      <c r="N992" s="1"/>
      <c r="O992" s="1"/>
      <c r="P992" s="1"/>
    </row>
    <row r="993" spans="12:16" ht="15.75" customHeight="1">
      <c r="L993" s="1"/>
      <c r="M993" s="1"/>
      <c r="N993" s="1"/>
      <c r="O993" s="1"/>
      <c r="P993" s="1"/>
    </row>
    <row r="994" spans="12:16" ht="15.75" customHeight="1">
      <c r="L994" s="1"/>
      <c r="M994" s="1"/>
      <c r="N994" s="1"/>
      <c r="O994" s="1"/>
      <c r="P994" s="1"/>
    </row>
    <row r="995" spans="12:16" ht="15.75" customHeight="1">
      <c r="L995" s="1"/>
      <c r="M995" s="1"/>
      <c r="N995" s="1"/>
      <c r="O995" s="1"/>
      <c r="P995" s="1"/>
    </row>
    <row r="996" spans="12:16" ht="15.75" customHeight="1">
      <c r="L996" s="1"/>
      <c r="M996" s="1"/>
      <c r="N996" s="1"/>
      <c r="O996" s="1"/>
      <c r="P996" s="1"/>
    </row>
    <row r="997" spans="12:16" ht="15.75" customHeight="1">
      <c r="L997" s="1"/>
      <c r="M997" s="1"/>
      <c r="N997" s="1"/>
      <c r="O997" s="1"/>
      <c r="P997" s="1"/>
    </row>
    <row r="998" spans="12:16" ht="15.75" customHeight="1">
      <c r="L998" s="1"/>
      <c r="M998" s="1"/>
      <c r="N998" s="1"/>
      <c r="O998" s="1"/>
      <c r="P998" s="1"/>
    </row>
    <row r="999" spans="12:16" ht="15.75" customHeight="1">
      <c r="L999" s="1"/>
      <c r="M999" s="1"/>
      <c r="N999" s="1"/>
      <c r="O999" s="1"/>
      <c r="P999" s="1"/>
    </row>
    <row r="1000" spans="12:16" ht="15.75" customHeight="1">
      <c r="L1000" s="1"/>
      <c r="M1000" s="1"/>
      <c r="N1000" s="1"/>
      <c r="O1000" s="1"/>
      <c r="P1000" s="1"/>
    </row>
    <row r="1001" spans="12:16" ht="15.75" customHeight="1">
      <c r="L1001" s="1"/>
      <c r="M1001" s="1"/>
      <c r="N1001" s="1"/>
      <c r="O1001" s="1"/>
      <c r="P1001" s="1"/>
    </row>
    <row r="1002" spans="12:16" ht="15.75" customHeight="1">
      <c r="L1002" s="1"/>
      <c r="M1002" s="1"/>
      <c r="N1002" s="1"/>
      <c r="O1002" s="1"/>
      <c r="P1002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AD1002"/>
  <sheetViews>
    <sheetView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H22" sqref="H22:N36"/>
    </sheetView>
  </sheetViews>
  <sheetFormatPr baseColWidth="10" defaultColWidth="14.42578125" defaultRowHeight="15" customHeight="1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7" width="14.7109375" customWidth="1"/>
    <col min="8" max="8" width="18.28515625" customWidth="1"/>
    <col min="9" max="9" width="15.42578125" hidden="1" customWidth="1"/>
    <col min="10" max="10" width="14.28515625" hidden="1" customWidth="1"/>
    <col min="11" max="13" width="15.140625" hidden="1" customWidth="1"/>
  </cols>
  <sheetData>
    <row r="1" spans="1:13">
      <c r="F1" s="1"/>
      <c r="L1" s="1"/>
      <c r="M1" s="1"/>
    </row>
    <row r="2" spans="1:13">
      <c r="B2" s="468"/>
      <c r="C2" s="469"/>
      <c r="D2" s="1"/>
      <c r="E2" s="494" t="s">
        <v>0</v>
      </c>
      <c r="F2" s="469"/>
      <c r="G2" s="469"/>
      <c r="H2" s="469"/>
      <c r="I2" s="469"/>
      <c r="J2" s="469"/>
      <c r="K2" s="3"/>
      <c r="L2" s="1"/>
      <c r="M2" s="1"/>
    </row>
    <row r="3" spans="1:13">
      <c r="B3" s="468"/>
      <c r="C3" s="469"/>
      <c r="D3" s="1"/>
      <c r="E3" s="495" t="s">
        <v>116</v>
      </c>
      <c r="F3" s="469"/>
      <c r="G3" s="469"/>
      <c r="H3" s="469"/>
      <c r="I3" s="469"/>
      <c r="J3" s="469"/>
      <c r="K3" s="3"/>
      <c r="L3" s="1"/>
      <c r="M3" s="1"/>
    </row>
    <row r="4" spans="1:13">
      <c r="B4" s="1"/>
      <c r="C4" s="1"/>
      <c r="D4" s="1"/>
      <c r="E4" s="495" t="s">
        <v>2</v>
      </c>
      <c r="F4" s="469"/>
      <c r="G4" s="469"/>
      <c r="H4" s="469"/>
      <c r="I4" s="469"/>
      <c r="J4" s="469"/>
      <c r="K4" s="1"/>
      <c r="L4" s="1"/>
      <c r="M4" s="1"/>
    </row>
    <row r="5" spans="1:13" ht="15.75" customHeight="1">
      <c r="B5" s="1"/>
      <c r="C5" s="6"/>
      <c r="D5" s="6"/>
      <c r="E5" s="494" t="s">
        <v>224</v>
      </c>
      <c r="F5" s="469"/>
      <c r="G5" s="469"/>
      <c r="H5" s="469"/>
      <c r="I5" s="469"/>
      <c r="J5" s="469"/>
      <c r="K5" s="1"/>
      <c r="L5" s="1"/>
      <c r="M5" s="1"/>
    </row>
    <row r="6" spans="1:13" ht="15.75" customHeight="1">
      <c r="B6" s="1"/>
      <c r="C6" s="6"/>
      <c r="D6" s="6"/>
      <c r="E6" s="313"/>
      <c r="F6" s="314" t="s">
        <v>117</v>
      </c>
      <c r="G6" s="315">
        <v>45418</v>
      </c>
      <c r="H6" s="316">
        <v>45436</v>
      </c>
      <c r="I6" s="317"/>
      <c r="J6" s="317"/>
      <c r="K6" s="318"/>
      <c r="L6" s="318"/>
      <c r="M6" s="318"/>
    </row>
    <row r="7" spans="1:13" ht="15.75" customHeight="1">
      <c r="A7" s="1"/>
      <c r="B7" s="1"/>
      <c r="C7" s="6"/>
      <c r="D7" s="6"/>
      <c r="E7" s="5"/>
      <c r="F7" s="496" t="s">
        <v>118</v>
      </c>
      <c r="G7" s="474" t="s">
        <v>113</v>
      </c>
      <c r="H7" s="491" t="s">
        <v>274</v>
      </c>
      <c r="I7" s="492"/>
      <c r="J7" s="492"/>
      <c r="K7" s="492"/>
      <c r="L7" s="492"/>
      <c r="M7" s="492"/>
    </row>
    <row r="8" spans="1:13" ht="15.75" customHeight="1">
      <c r="A8" s="1"/>
      <c r="B8" s="1"/>
      <c r="C8" s="1"/>
      <c r="D8" s="1"/>
      <c r="E8" s="1"/>
      <c r="F8" s="473"/>
      <c r="G8" s="473"/>
      <c r="H8" s="473"/>
      <c r="I8" s="490"/>
      <c r="J8" s="490"/>
      <c r="K8" s="490"/>
      <c r="L8" s="490"/>
      <c r="M8" s="490"/>
    </row>
    <row r="9" spans="1:13" ht="30" customHeight="1">
      <c r="A9" s="1"/>
      <c r="B9" s="475" t="s">
        <v>4</v>
      </c>
      <c r="C9" s="487" t="s">
        <v>5</v>
      </c>
      <c r="D9" s="478" t="s">
        <v>6</v>
      </c>
      <c r="E9" s="480" t="s">
        <v>129</v>
      </c>
      <c r="F9" s="483" t="s">
        <v>215</v>
      </c>
      <c r="G9" s="217" t="s">
        <v>134</v>
      </c>
      <c r="H9" s="217" t="s">
        <v>275</v>
      </c>
      <c r="I9" s="320"/>
      <c r="J9" s="321"/>
      <c r="K9" s="321"/>
      <c r="L9" s="321"/>
      <c r="M9" s="322"/>
    </row>
    <row r="10" spans="1:13">
      <c r="A10" s="1"/>
      <c r="B10" s="476"/>
      <c r="C10" s="473"/>
      <c r="D10" s="473"/>
      <c r="E10" s="481"/>
      <c r="F10" s="481"/>
      <c r="G10" s="93" t="s">
        <v>142</v>
      </c>
      <c r="H10" s="93" t="s">
        <v>142</v>
      </c>
      <c r="I10" s="320"/>
      <c r="J10" s="321"/>
      <c r="K10" s="321"/>
      <c r="L10" s="321"/>
      <c r="M10" s="322"/>
    </row>
    <row r="11" spans="1:13">
      <c r="B11" s="476"/>
      <c r="C11" s="473"/>
      <c r="D11" s="473"/>
      <c r="E11" s="481"/>
      <c r="F11" s="481"/>
      <c r="G11" s="93" t="s">
        <v>150</v>
      </c>
      <c r="H11" s="93"/>
      <c r="I11" s="323"/>
      <c r="J11" s="324"/>
      <c r="K11" s="324"/>
      <c r="L11" s="324"/>
      <c r="M11" s="325"/>
    </row>
    <row r="12" spans="1:13" ht="15.75" customHeight="1">
      <c r="B12" s="477"/>
      <c r="C12" s="479"/>
      <c r="D12" s="479"/>
      <c r="E12" s="482"/>
      <c r="F12" s="482"/>
      <c r="G12" s="326" t="s">
        <v>158</v>
      </c>
      <c r="H12" s="326"/>
      <c r="I12" s="327"/>
      <c r="J12" s="328"/>
      <c r="K12" s="328"/>
      <c r="L12" s="328"/>
      <c r="M12" s="329"/>
    </row>
    <row r="13" spans="1:13">
      <c r="A13" s="1"/>
      <c r="B13" s="330"/>
      <c r="C13" s="331"/>
      <c r="D13" s="256"/>
      <c r="E13" s="332" t="s">
        <v>163</v>
      </c>
      <c r="F13" s="333">
        <f>+F16+F18+F20+F36+F34+F14</f>
        <v>18836314</v>
      </c>
      <c r="G13" s="334">
        <f t="shared" ref="G13:H13" si="0">+G14+G16+G20+G36</f>
        <v>15276242</v>
      </c>
      <c r="H13" s="335">
        <f t="shared" si="0"/>
        <v>3560072</v>
      </c>
      <c r="I13" s="336"/>
      <c r="J13" s="337"/>
      <c r="K13" s="337"/>
      <c r="L13" s="338"/>
      <c r="M13" s="339"/>
    </row>
    <row r="14" spans="1:13">
      <c r="A14" s="14"/>
      <c r="B14" s="109" t="s">
        <v>26</v>
      </c>
      <c r="C14" s="148"/>
      <c r="D14" s="148"/>
      <c r="E14" s="340" t="s">
        <v>196</v>
      </c>
      <c r="F14" s="111">
        <f t="shared" ref="F14:G14" si="1">+F15</f>
        <v>0</v>
      </c>
      <c r="G14" s="341">
        <f t="shared" si="1"/>
        <v>0</v>
      </c>
      <c r="H14" s="240"/>
      <c r="I14" s="342"/>
      <c r="J14" s="278"/>
      <c r="K14" s="343"/>
      <c r="L14" s="239"/>
      <c r="M14" s="240"/>
    </row>
    <row r="15" spans="1:13">
      <c r="A15" s="1"/>
      <c r="B15" s="119"/>
      <c r="C15" s="252" t="s">
        <v>90</v>
      </c>
      <c r="D15" s="252"/>
      <c r="E15" s="275" t="s">
        <v>225</v>
      </c>
      <c r="F15" s="121">
        <f>SUM(G15:AM15)</f>
        <v>0</v>
      </c>
      <c r="G15" s="341"/>
      <c r="H15" s="240"/>
      <c r="I15" s="342"/>
      <c r="J15" s="278"/>
      <c r="K15" s="344"/>
      <c r="L15" s="239"/>
      <c r="M15" s="240"/>
    </row>
    <row r="16" spans="1:13">
      <c r="A16" s="14"/>
      <c r="B16" s="109" t="s">
        <v>34</v>
      </c>
      <c r="C16" s="148" t="s">
        <v>14</v>
      </c>
      <c r="D16" s="148" t="s">
        <v>15</v>
      </c>
      <c r="E16" s="149" t="s">
        <v>35</v>
      </c>
      <c r="F16" s="111">
        <f t="shared" ref="F16:M16" si="2">+F17</f>
        <v>18833551</v>
      </c>
      <c r="G16" s="341">
        <f t="shared" si="2"/>
        <v>15273479</v>
      </c>
      <c r="H16" s="345">
        <f t="shared" si="2"/>
        <v>3560072</v>
      </c>
      <c r="I16" s="346">
        <f t="shared" si="2"/>
        <v>0</v>
      </c>
      <c r="J16" s="278">
        <f t="shared" si="2"/>
        <v>0</v>
      </c>
      <c r="K16" s="278">
        <f t="shared" si="2"/>
        <v>0</v>
      </c>
      <c r="L16" s="346">
        <f t="shared" si="2"/>
        <v>0</v>
      </c>
      <c r="M16" s="345">
        <f t="shared" si="2"/>
        <v>0</v>
      </c>
    </row>
    <row r="17" spans="1:13">
      <c r="B17" s="119"/>
      <c r="C17" s="252" t="s">
        <v>28</v>
      </c>
      <c r="D17" s="252" t="s">
        <v>15</v>
      </c>
      <c r="E17" s="253" t="s">
        <v>36</v>
      </c>
      <c r="F17" s="121">
        <f>SUM(G17:AM17)</f>
        <v>18833551</v>
      </c>
      <c r="G17" s="347">
        <v>15273479</v>
      </c>
      <c r="H17" s="247">
        <v>3560072</v>
      </c>
      <c r="I17" s="348"/>
      <c r="J17" s="246"/>
      <c r="K17" s="344"/>
      <c r="L17" s="245"/>
      <c r="M17" s="349"/>
    </row>
    <row r="18" spans="1:13" hidden="1">
      <c r="A18" s="14"/>
      <c r="B18" s="109" t="s">
        <v>43</v>
      </c>
      <c r="C18" s="148" t="s">
        <v>14</v>
      </c>
      <c r="D18" s="148" t="s">
        <v>15</v>
      </c>
      <c r="E18" s="149" t="s">
        <v>44</v>
      </c>
      <c r="F18" s="111">
        <f>+F19</f>
        <v>0</v>
      </c>
      <c r="G18" s="341"/>
      <c r="H18" s="240"/>
      <c r="I18" s="342"/>
      <c r="J18" s="278"/>
      <c r="K18" s="278"/>
      <c r="L18" s="350"/>
      <c r="M18" s="351"/>
    </row>
    <row r="19" spans="1:13" hidden="1">
      <c r="B19" s="119"/>
      <c r="C19" s="252" t="s">
        <v>109</v>
      </c>
      <c r="D19" s="252" t="s">
        <v>15</v>
      </c>
      <c r="E19" s="253" t="s">
        <v>226</v>
      </c>
      <c r="F19" s="121">
        <f>SUM(G19:AM19)</f>
        <v>0</v>
      </c>
      <c r="G19" s="347"/>
      <c r="H19" s="247"/>
      <c r="I19" s="294"/>
      <c r="J19" s="246"/>
      <c r="K19" s="246"/>
      <c r="L19" s="352"/>
      <c r="M19" s="349"/>
    </row>
    <row r="20" spans="1:13">
      <c r="A20" s="14"/>
      <c r="B20" s="109" t="s">
        <v>227</v>
      </c>
      <c r="C20" s="148" t="s">
        <v>14</v>
      </c>
      <c r="D20" s="148" t="s">
        <v>15</v>
      </c>
      <c r="E20" s="149" t="s">
        <v>276</v>
      </c>
      <c r="F20" s="111">
        <f>+F21</f>
        <v>0</v>
      </c>
      <c r="G20" s="353"/>
      <c r="H20" s="240"/>
      <c r="I20" s="342"/>
      <c r="J20" s="278"/>
      <c r="K20" s="278"/>
      <c r="L20" s="350"/>
      <c r="M20" s="351"/>
    </row>
    <row r="21" spans="1:13">
      <c r="B21" s="119"/>
      <c r="C21" s="252" t="s">
        <v>30</v>
      </c>
      <c r="D21" s="252" t="s">
        <v>15</v>
      </c>
      <c r="E21" s="253" t="s">
        <v>167</v>
      </c>
      <c r="F21" s="121">
        <f>SUM(F22:F33)</f>
        <v>0</v>
      </c>
      <c r="G21" s="353">
        <f t="shared" ref="G21:M21" si="3">+G22+G33</f>
        <v>0</v>
      </c>
      <c r="H21" s="351">
        <f t="shared" si="3"/>
        <v>0</v>
      </c>
      <c r="I21" s="354">
        <f t="shared" si="3"/>
        <v>0</v>
      </c>
      <c r="J21" s="355">
        <f t="shared" si="3"/>
        <v>0</v>
      </c>
      <c r="K21" s="355">
        <f t="shared" si="3"/>
        <v>0</v>
      </c>
      <c r="L21" s="355">
        <f t="shared" si="3"/>
        <v>0</v>
      </c>
      <c r="M21" s="356">
        <f t="shared" si="3"/>
        <v>0</v>
      </c>
    </row>
    <row r="22" spans="1:13" ht="15.75" customHeight="1">
      <c r="A22" s="1"/>
      <c r="B22" s="119"/>
      <c r="C22" s="252"/>
      <c r="D22" s="252" t="s">
        <v>229</v>
      </c>
      <c r="E22" s="1" t="s">
        <v>230</v>
      </c>
      <c r="F22" s="121">
        <f t="shared" ref="F22:F26" si="4">SUM(G22:AN22)</f>
        <v>0</v>
      </c>
      <c r="G22" s="357"/>
      <c r="H22" s="247"/>
      <c r="I22" s="294"/>
      <c r="J22" s="246"/>
      <c r="K22" s="246"/>
      <c r="L22" s="352"/>
      <c r="M22" s="349"/>
    </row>
    <row r="23" spans="1:13" ht="15.75" hidden="1" customHeight="1">
      <c r="A23" s="1"/>
      <c r="B23" s="119"/>
      <c r="C23" s="252"/>
      <c r="D23" s="252" t="s">
        <v>174</v>
      </c>
      <c r="E23" s="253" t="s">
        <v>277</v>
      </c>
      <c r="F23" s="121">
        <f t="shared" si="4"/>
        <v>0</v>
      </c>
      <c r="G23" s="357"/>
      <c r="H23" s="247"/>
      <c r="I23" s="294"/>
      <c r="J23" s="246"/>
      <c r="K23" s="246"/>
      <c r="L23" s="352"/>
      <c r="M23" s="349"/>
    </row>
    <row r="24" spans="1:13" ht="15.75" hidden="1" customHeight="1">
      <c r="A24" s="1"/>
      <c r="B24" s="119"/>
      <c r="C24" s="252"/>
      <c r="D24" s="358" t="s">
        <v>82</v>
      </c>
      <c r="E24" s="253" t="s">
        <v>278</v>
      </c>
      <c r="F24" s="121">
        <f t="shared" si="4"/>
        <v>0</v>
      </c>
      <c r="G24" s="357"/>
      <c r="H24" s="247"/>
      <c r="I24" s="294"/>
      <c r="J24" s="246"/>
      <c r="K24" s="246"/>
      <c r="L24" s="352"/>
      <c r="M24" s="349"/>
    </row>
    <row r="25" spans="1:13" ht="15.75" hidden="1" customHeight="1">
      <c r="A25" s="1"/>
      <c r="B25" s="119"/>
      <c r="C25" s="252"/>
      <c r="D25" s="252" t="s">
        <v>176</v>
      </c>
      <c r="E25" s="253" t="s">
        <v>279</v>
      </c>
      <c r="F25" s="121">
        <f t="shared" si="4"/>
        <v>0</v>
      </c>
      <c r="G25" s="347"/>
      <c r="H25" s="247"/>
      <c r="I25" s="294"/>
      <c r="J25" s="246"/>
      <c r="K25" s="246"/>
      <c r="L25" s="352"/>
      <c r="M25" s="349"/>
    </row>
    <row r="26" spans="1:13" ht="15.75" hidden="1" customHeight="1">
      <c r="A26" s="1"/>
      <c r="B26" s="119"/>
      <c r="C26" s="252"/>
      <c r="D26" s="252" t="s">
        <v>180</v>
      </c>
      <c r="E26" s="253" t="s">
        <v>280</v>
      </c>
      <c r="F26" s="121">
        <f t="shared" si="4"/>
        <v>0</v>
      </c>
      <c r="G26" s="347"/>
      <c r="H26" s="247"/>
      <c r="I26" s="294"/>
      <c r="J26" s="246"/>
      <c r="K26" s="246"/>
      <c r="L26" s="352"/>
      <c r="M26" s="349"/>
    </row>
    <row r="27" spans="1:13" ht="15.75" hidden="1" customHeight="1">
      <c r="A27" s="1"/>
      <c r="B27" s="119"/>
      <c r="C27" s="252"/>
      <c r="D27" s="35" t="s">
        <v>281</v>
      </c>
      <c r="E27" s="253" t="s">
        <v>282</v>
      </c>
      <c r="F27" s="121">
        <f>SUM(G27:AO27)</f>
        <v>0</v>
      </c>
      <c r="G27" s="347"/>
      <c r="H27" s="247"/>
      <c r="I27" s="294"/>
      <c r="J27" s="246"/>
      <c r="K27" s="246"/>
      <c r="L27" s="352"/>
      <c r="M27" s="349"/>
    </row>
    <row r="28" spans="1:13" ht="15.75" hidden="1" customHeight="1">
      <c r="A28" s="1" t="s">
        <v>283</v>
      </c>
      <c r="B28" s="119"/>
      <c r="C28" s="252"/>
      <c r="D28" s="252" t="s">
        <v>284</v>
      </c>
      <c r="E28" s="253" t="s">
        <v>285</v>
      </c>
      <c r="F28" s="121">
        <f t="shared" ref="F28:F33" si="5">SUM(G28:AN28)</f>
        <v>0</v>
      </c>
      <c r="G28" s="347"/>
      <c r="H28" s="247"/>
      <c r="I28" s="294"/>
      <c r="J28" s="246"/>
      <c r="K28" s="246"/>
      <c r="L28" s="352"/>
      <c r="M28" s="349"/>
    </row>
    <row r="29" spans="1:13" ht="15.75" hidden="1" customHeight="1">
      <c r="B29" s="119"/>
      <c r="C29" s="252"/>
      <c r="D29" s="35" t="s">
        <v>286</v>
      </c>
      <c r="E29" s="253" t="s">
        <v>287</v>
      </c>
      <c r="F29" s="121">
        <f t="shared" si="5"/>
        <v>0</v>
      </c>
      <c r="G29" s="347"/>
      <c r="H29" s="247"/>
      <c r="I29" s="294"/>
      <c r="J29" s="246"/>
      <c r="K29" s="246"/>
      <c r="L29" s="352"/>
      <c r="M29" s="349"/>
    </row>
    <row r="30" spans="1:13" ht="15.75" hidden="1" customHeight="1">
      <c r="A30" s="1"/>
      <c r="B30" s="119"/>
      <c r="C30" s="252"/>
      <c r="D30" s="252" t="s">
        <v>288</v>
      </c>
      <c r="E30" s="253" t="s">
        <v>289</v>
      </c>
      <c r="F30" s="121">
        <f t="shared" si="5"/>
        <v>0</v>
      </c>
      <c r="G30" s="347"/>
      <c r="H30" s="247"/>
      <c r="I30" s="294"/>
      <c r="J30" s="246"/>
      <c r="K30" s="246"/>
      <c r="L30" s="352"/>
      <c r="M30" s="349"/>
    </row>
    <row r="31" spans="1:13" ht="15.75" hidden="1" customHeight="1">
      <c r="A31" s="1"/>
      <c r="B31" s="119"/>
      <c r="C31" s="252"/>
      <c r="D31" s="252" t="s">
        <v>290</v>
      </c>
      <c r="E31" s="253" t="s">
        <v>291</v>
      </c>
      <c r="F31" s="121">
        <f t="shared" si="5"/>
        <v>0</v>
      </c>
      <c r="G31" s="347"/>
      <c r="H31" s="247"/>
      <c r="I31" s="294"/>
      <c r="J31" s="246"/>
      <c r="K31" s="246"/>
      <c r="L31" s="352"/>
      <c r="M31" s="349"/>
    </row>
    <row r="32" spans="1:13" ht="15.75" hidden="1" customHeight="1">
      <c r="A32" s="1"/>
      <c r="B32" s="119"/>
      <c r="C32" s="252"/>
      <c r="D32" s="35" t="s">
        <v>292</v>
      </c>
      <c r="E32" s="253" t="s">
        <v>293</v>
      </c>
      <c r="F32" s="121">
        <f t="shared" si="5"/>
        <v>0</v>
      </c>
      <c r="G32" s="347"/>
      <c r="H32" s="247"/>
      <c r="I32" s="294"/>
      <c r="J32" s="246"/>
      <c r="K32" s="246"/>
      <c r="L32" s="352"/>
      <c r="M32" s="349"/>
    </row>
    <row r="33" spans="1:30" ht="15.75" customHeight="1">
      <c r="A33" s="1"/>
      <c r="B33" s="119"/>
      <c r="C33" s="252"/>
      <c r="D33" s="35" t="s">
        <v>104</v>
      </c>
      <c r="E33" s="39" t="s">
        <v>231</v>
      </c>
      <c r="F33" s="121">
        <f t="shared" si="5"/>
        <v>0</v>
      </c>
      <c r="G33" s="353"/>
      <c r="H33" s="247"/>
      <c r="I33" s="294"/>
      <c r="J33" s="246"/>
      <c r="K33" s="246"/>
      <c r="L33" s="352"/>
      <c r="M33" s="349"/>
    </row>
    <row r="34" spans="1:30" ht="15.75" hidden="1" customHeight="1">
      <c r="A34" s="14"/>
      <c r="B34" s="109" t="s">
        <v>232</v>
      </c>
      <c r="C34" s="148"/>
      <c r="D34" s="148"/>
      <c r="E34" s="149" t="s">
        <v>294</v>
      </c>
      <c r="F34" s="111">
        <f>+F35</f>
        <v>0</v>
      </c>
      <c r="G34" s="341"/>
      <c r="H34" s="240"/>
      <c r="I34" s="342"/>
      <c r="J34" s="278"/>
      <c r="K34" s="278"/>
      <c r="L34" s="350"/>
      <c r="M34" s="351"/>
    </row>
    <row r="35" spans="1:30" ht="15.75" hidden="1" customHeight="1">
      <c r="A35" s="1"/>
      <c r="B35" s="119"/>
      <c r="C35" s="252" t="s">
        <v>17</v>
      </c>
      <c r="D35" s="252"/>
      <c r="E35" s="253" t="s">
        <v>295</v>
      </c>
      <c r="F35" s="121">
        <f>SUM(G35:AN35)</f>
        <v>0</v>
      </c>
      <c r="G35" s="347"/>
      <c r="H35" s="247"/>
      <c r="I35" s="294"/>
      <c r="J35" s="246"/>
      <c r="K35" s="246"/>
      <c r="L35" s="352"/>
      <c r="M35" s="349"/>
    </row>
    <row r="36" spans="1:30" ht="15.75" customHeight="1">
      <c r="A36" s="14"/>
      <c r="B36" s="109" t="s">
        <v>47</v>
      </c>
      <c r="C36" s="148" t="s">
        <v>14</v>
      </c>
      <c r="D36" s="148" t="s">
        <v>15</v>
      </c>
      <c r="E36" s="149" t="s">
        <v>48</v>
      </c>
      <c r="F36" s="111">
        <f>SUM(G36:AO36)</f>
        <v>2763</v>
      </c>
      <c r="G36" s="359">
        <v>2763</v>
      </c>
      <c r="H36" s="360"/>
      <c r="I36" s="361"/>
      <c r="J36" s="362"/>
      <c r="K36" s="362"/>
      <c r="L36" s="363"/>
      <c r="M36" s="364"/>
    </row>
    <row r="37" spans="1:30" ht="15.75" customHeight="1">
      <c r="A37" s="1"/>
      <c r="B37" s="365"/>
      <c r="C37" s="366"/>
      <c r="D37" s="367"/>
      <c r="E37" s="368" t="s">
        <v>169</v>
      </c>
      <c r="F37" s="369">
        <f>+F38+F49+F58+F70+F72+F54+F47+F51</f>
        <v>18836314</v>
      </c>
      <c r="G37" s="370">
        <f t="shared" ref="G37:H37" si="6">G38+G47+G54+G58+G70</f>
        <v>15276242</v>
      </c>
      <c r="H37" s="371">
        <f t="shared" si="6"/>
        <v>3560072</v>
      </c>
      <c r="I37" s="372"/>
      <c r="J37" s="373"/>
      <c r="K37" s="373"/>
      <c r="L37" s="374"/>
      <c r="M37" s="375"/>
    </row>
    <row r="38" spans="1:30" ht="15.75" customHeight="1">
      <c r="A38" s="14"/>
      <c r="B38" s="109" t="s">
        <v>56</v>
      </c>
      <c r="C38" s="148" t="s">
        <v>14</v>
      </c>
      <c r="D38" s="148" t="s">
        <v>15</v>
      </c>
      <c r="E38" s="149" t="s">
        <v>16</v>
      </c>
      <c r="F38" s="111">
        <f>+F39+F43</f>
        <v>0</v>
      </c>
      <c r="G38" s="376">
        <f t="shared" ref="G38:M38" si="7">+G43</f>
        <v>0</v>
      </c>
      <c r="H38" s="377">
        <f t="shared" si="7"/>
        <v>0</v>
      </c>
      <c r="I38" s="378">
        <f t="shared" si="7"/>
        <v>0</v>
      </c>
      <c r="J38" s="379">
        <f t="shared" si="7"/>
        <v>0</v>
      </c>
      <c r="K38" s="379">
        <f t="shared" si="7"/>
        <v>0</v>
      </c>
      <c r="L38" s="379">
        <f t="shared" si="7"/>
        <v>0</v>
      </c>
      <c r="M38" s="377">
        <f t="shared" si="7"/>
        <v>0</v>
      </c>
    </row>
    <row r="39" spans="1:30" ht="15.75" hidden="1" customHeight="1">
      <c r="B39" s="119"/>
      <c r="C39" s="252" t="s">
        <v>30</v>
      </c>
      <c r="D39" s="252" t="s">
        <v>15</v>
      </c>
      <c r="E39" s="253" t="s">
        <v>235</v>
      </c>
      <c r="F39" s="121">
        <f>SUM(F40:F42)</f>
        <v>0</v>
      </c>
      <c r="G39" s="122"/>
      <c r="H39" s="147"/>
      <c r="I39" s="3"/>
      <c r="J39" s="124"/>
      <c r="K39" s="124"/>
      <c r="L39" s="380"/>
      <c r="M39" s="381"/>
    </row>
    <row r="40" spans="1:30" ht="15.75" hidden="1" customHeight="1">
      <c r="A40" s="1"/>
      <c r="B40" s="119"/>
      <c r="C40" s="252"/>
      <c r="D40" s="252" t="s">
        <v>236</v>
      </c>
      <c r="E40" s="253" t="s">
        <v>237</v>
      </c>
      <c r="F40" s="121">
        <f t="shared" ref="F40:F42" si="8">SUM(G40:AN40)</f>
        <v>0</v>
      </c>
      <c r="G40" s="122"/>
      <c r="H40" s="147"/>
      <c r="I40" s="3"/>
      <c r="J40" s="124"/>
      <c r="K40" s="124"/>
      <c r="L40" s="380"/>
      <c r="M40" s="381"/>
    </row>
    <row r="41" spans="1:30" ht="15.75" hidden="1" customHeight="1">
      <c r="B41" s="119"/>
      <c r="C41" s="252"/>
      <c r="D41" s="252" t="s">
        <v>238</v>
      </c>
      <c r="E41" s="253" t="s">
        <v>296</v>
      </c>
      <c r="F41" s="121">
        <f t="shared" si="8"/>
        <v>0</v>
      </c>
      <c r="G41" s="122"/>
      <c r="H41" s="147"/>
      <c r="I41" s="3"/>
      <c r="J41" s="124"/>
      <c r="K41" s="124"/>
      <c r="L41" s="380"/>
      <c r="M41" s="381"/>
    </row>
    <row r="42" spans="1:30" ht="15.75" hidden="1" customHeight="1">
      <c r="A42" s="1"/>
      <c r="B42" s="119"/>
      <c r="C42" s="252"/>
      <c r="D42" s="252" t="s">
        <v>187</v>
      </c>
      <c r="E42" s="253" t="s">
        <v>297</v>
      </c>
      <c r="F42" s="121">
        <f t="shared" si="8"/>
        <v>0</v>
      </c>
      <c r="G42" s="122"/>
      <c r="H42" s="147"/>
      <c r="I42" s="3"/>
      <c r="J42" s="124"/>
      <c r="K42" s="124"/>
      <c r="L42" s="380"/>
      <c r="M42" s="381"/>
    </row>
    <row r="43" spans="1:30" ht="18" customHeight="1">
      <c r="B43" s="119"/>
      <c r="C43" s="252" t="s">
        <v>37</v>
      </c>
      <c r="D43" s="252" t="s">
        <v>15</v>
      </c>
      <c r="E43" s="253" t="s">
        <v>63</v>
      </c>
      <c r="F43" s="121">
        <f>+F45+F44+F46</f>
        <v>0</v>
      </c>
      <c r="G43" s="150">
        <f t="shared" ref="G43:M43" si="9">+G44+G45+G46</f>
        <v>0</v>
      </c>
      <c r="H43" s="147">
        <f t="shared" si="9"/>
        <v>0</v>
      </c>
      <c r="I43" s="123">
        <f t="shared" si="9"/>
        <v>0</v>
      </c>
      <c r="J43" s="124">
        <f t="shared" si="9"/>
        <v>0</v>
      </c>
      <c r="K43" s="124">
        <f t="shared" si="9"/>
        <v>0</v>
      </c>
      <c r="L43" s="124">
        <f t="shared" si="9"/>
        <v>0</v>
      </c>
      <c r="M43" s="382">
        <f t="shared" si="9"/>
        <v>0</v>
      </c>
    </row>
    <row r="44" spans="1:30" ht="15.75" customHeight="1">
      <c r="A44" s="1"/>
      <c r="B44" s="119"/>
      <c r="C44" s="252"/>
      <c r="D44" s="252" t="s">
        <v>298</v>
      </c>
      <c r="E44" s="253" t="s">
        <v>241</v>
      </c>
      <c r="F44" s="121">
        <f t="shared" ref="F44:F46" si="10">SUM(G44:AN44)</f>
        <v>0</v>
      </c>
      <c r="G44" s="150"/>
      <c r="H44" s="147"/>
      <c r="I44" s="123"/>
      <c r="J44" s="124"/>
      <c r="K44" s="124"/>
      <c r="L44" s="383"/>
      <c r="M44" s="384"/>
    </row>
    <row r="45" spans="1:30" ht="15.75" customHeight="1">
      <c r="B45" s="119"/>
      <c r="C45" s="252"/>
      <c r="D45" s="252" t="s">
        <v>242</v>
      </c>
      <c r="E45" s="253" t="s">
        <v>243</v>
      </c>
      <c r="F45" s="121">
        <f t="shared" si="10"/>
        <v>0</v>
      </c>
      <c r="G45" s="150"/>
      <c r="H45" s="147"/>
      <c r="I45" s="123"/>
      <c r="J45" s="124"/>
      <c r="K45" s="124"/>
      <c r="L45" s="383"/>
      <c r="M45" s="384"/>
    </row>
    <row r="46" spans="1:30" ht="15.75" customHeight="1">
      <c r="A46" s="1"/>
      <c r="B46" s="119"/>
      <c r="C46" s="252"/>
      <c r="D46" s="252" t="s">
        <v>244</v>
      </c>
      <c r="E46" s="253" t="s">
        <v>245</v>
      </c>
      <c r="F46" s="121">
        <f t="shared" si="10"/>
        <v>0</v>
      </c>
      <c r="G46" s="150"/>
      <c r="H46" s="147"/>
      <c r="I46" s="123"/>
      <c r="J46" s="124"/>
      <c r="K46" s="124"/>
      <c r="L46" s="383"/>
      <c r="M46" s="38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>
      <c r="A47" s="14"/>
      <c r="B47" s="109" t="s">
        <v>88</v>
      </c>
      <c r="C47" s="148" t="s">
        <v>14</v>
      </c>
      <c r="D47" s="148" t="s">
        <v>15</v>
      </c>
      <c r="E47" s="149" t="s">
        <v>299</v>
      </c>
      <c r="F47" s="111">
        <f t="shared" ref="F47:M47" si="11">+F48</f>
        <v>0</v>
      </c>
      <c r="G47" s="385">
        <f t="shared" si="11"/>
        <v>0</v>
      </c>
      <c r="H47" s="386">
        <f t="shared" si="11"/>
        <v>0</v>
      </c>
      <c r="I47" s="113">
        <f t="shared" si="11"/>
        <v>0</v>
      </c>
      <c r="J47" s="115">
        <f t="shared" si="11"/>
        <v>0</v>
      </c>
      <c r="K47" s="115">
        <f t="shared" si="11"/>
        <v>0</v>
      </c>
      <c r="L47" s="115">
        <f t="shared" si="11"/>
        <v>0</v>
      </c>
      <c r="M47" s="387">
        <f t="shared" si="11"/>
        <v>0</v>
      </c>
    </row>
    <row r="48" spans="1:30" ht="15.75" customHeight="1">
      <c r="A48" s="1"/>
      <c r="B48" s="119"/>
      <c r="C48" s="252" t="s">
        <v>90</v>
      </c>
      <c r="D48" s="252"/>
      <c r="E48" s="253" t="s">
        <v>91</v>
      </c>
      <c r="F48" s="121">
        <f>SUM(G48:AN48)</f>
        <v>0</v>
      </c>
      <c r="G48" s="150"/>
      <c r="H48" s="147"/>
      <c r="I48" s="123"/>
      <c r="J48" s="124"/>
      <c r="K48" s="3"/>
      <c r="L48" s="383"/>
      <c r="M48" s="384"/>
    </row>
    <row r="49" spans="1:13" ht="15.75" hidden="1" customHeight="1">
      <c r="A49" s="14"/>
      <c r="B49" s="109" t="s">
        <v>248</v>
      </c>
      <c r="C49" s="148" t="s">
        <v>14</v>
      </c>
      <c r="D49" s="148" t="s">
        <v>15</v>
      </c>
      <c r="E49" s="149" t="s">
        <v>300</v>
      </c>
      <c r="F49" s="111">
        <f>+F50</f>
        <v>0</v>
      </c>
      <c r="G49" s="385"/>
      <c r="H49" s="386"/>
      <c r="I49" s="113"/>
      <c r="J49" s="113"/>
      <c r="K49" s="115"/>
      <c r="L49" s="388"/>
      <c r="M49" s="389"/>
    </row>
    <row r="50" spans="1:13" ht="15.75" hidden="1" customHeight="1">
      <c r="A50" s="1"/>
      <c r="B50" s="119"/>
      <c r="C50" s="252" t="s">
        <v>57</v>
      </c>
      <c r="D50" s="252"/>
      <c r="E50" s="253" t="s">
        <v>301</v>
      </c>
      <c r="F50" s="121">
        <v>0</v>
      </c>
      <c r="G50" s="150"/>
      <c r="H50" s="147"/>
      <c r="I50" s="123"/>
      <c r="J50" s="123"/>
      <c r="K50" s="124"/>
      <c r="L50" s="380"/>
      <c r="M50" s="381"/>
    </row>
    <row r="51" spans="1:13" ht="15.75" hidden="1" customHeight="1">
      <c r="A51" s="14"/>
      <c r="B51" s="109" t="s">
        <v>302</v>
      </c>
      <c r="C51" s="148"/>
      <c r="D51" s="148"/>
      <c r="E51" s="149" t="s">
        <v>303</v>
      </c>
      <c r="F51" s="111">
        <f>+F52</f>
        <v>0</v>
      </c>
      <c r="G51" s="390"/>
      <c r="H51" s="386"/>
      <c r="I51" s="113"/>
      <c r="J51" s="113"/>
      <c r="K51" s="115"/>
      <c r="L51" s="388"/>
      <c r="M51" s="389"/>
    </row>
    <row r="52" spans="1:13" ht="15.75" hidden="1" customHeight="1">
      <c r="A52" s="1"/>
      <c r="B52" s="109"/>
      <c r="C52" s="252" t="s">
        <v>39</v>
      </c>
      <c r="D52" s="252"/>
      <c r="E52" s="253" t="s">
        <v>304</v>
      </c>
      <c r="F52" s="121">
        <f t="shared" ref="F52:F53" si="12">SUM(G52:AN52)</f>
        <v>0</v>
      </c>
      <c r="G52" s="390"/>
      <c r="H52" s="147"/>
      <c r="I52" s="123"/>
      <c r="J52" s="123"/>
      <c r="K52" s="124"/>
      <c r="L52" s="380"/>
      <c r="M52" s="381"/>
    </row>
    <row r="53" spans="1:13" ht="15.75" hidden="1" customHeight="1">
      <c r="B53" s="119"/>
      <c r="C53" s="252" t="s">
        <v>28</v>
      </c>
      <c r="D53" s="252" t="s">
        <v>15</v>
      </c>
      <c r="E53" s="253" t="s">
        <v>301</v>
      </c>
      <c r="F53" s="121">
        <f t="shared" si="12"/>
        <v>0</v>
      </c>
      <c r="G53" s="150"/>
      <c r="H53" s="147"/>
      <c r="I53" s="123"/>
      <c r="J53" s="123"/>
      <c r="K53" s="124"/>
      <c r="L53" s="380"/>
      <c r="M53" s="381"/>
    </row>
    <row r="54" spans="1:13" ht="15.75" customHeight="1">
      <c r="A54" s="14"/>
      <c r="B54" s="109" t="s">
        <v>251</v>
      </c>
      <c r="C54" s="148"/>
      <c r="D54" s="148"/>
      <c r="E54" s="149" t="s">
        <v>305</v>
      </c>
      <c r="F54" s="111">
        <f t="shared" ref="F54:M54" si="13">+F55</f>
        <v>0</v>
      </c>
      <c r="G54" s="385">
        <f t="shared" si="13"/>
        <v>0</v>
      </c>
      <c r="H54" s="386">
        <f t="shared" si="13"/>
        <v>0</v>
      </c>
      <c r="I54" s="113">
        <f t="shared" si="13"/>
        <v>0</v>
      </c>
      <c r="J54" s="114">
        <f t="shared" si="13"/>
        <v>0</v>
      </c>
      <c r="K54" s="117">
        <f t="shared" si="13"/>
        <v>0</v>
      </c>
      <c r="L54" s="117">
        <f t="shared" si="13"/>
        <v>0</v>
      </c>
      <c r="M54" s="386">
        <f t="shared" si="13"/>
        <v>0</v>
      </c>
    </row>
    <row r="55" spans="1:13" ht="15.75" customHeight="1">
      <c r="A55" s="1"/>
      <c r="B55" s="119"/>
      <c r="C55" s="252" t="s">
        <v>95</v>
      </c>
      <c r="D55" s="252"/>
      <c r="E55" s="253" t="s">
        <v>226</v>
      </c>
      <c r="F55" s="121">
        <f>+F56+F57</f>
        <v>0</v>
      </c>
      <c r="G55" s="150">
        <f t="shared" ref="G55:M55" si="14">+G56</f>
        <v>0</v>
      </c>
      <c r="H55" s="147">
        <f t="shared" si="14"/>
        <v>0</v>
      </c>
      <c r="I55" s="3">
        <f t="shared" si="14"/>
        <v>0</v>
      </c>
      <c r="J55" s="125">
        <f t="shared" si="14"/>
        <v>0</v>
      </c>
      <c r="K55" s="125">
        <f t="shared" si="14"/>
        <v>0</v>
      </c>
      <c r="L55" s="125">
        <f t="shared" si="14"/>
        <v>0</v>
      </c>
      <c r="M55" s="147">
        <f t="shared" si="14"/>
        <v>0</v>
      </c>
    </row>
    <row r="56" spans="1:13" ht="15.75" customHeight="1">
      <c r="A56" s="1"/>
      <c r="B56" s="119"/>
      <c r="C56" s="252"/>
      <c r="D56" s="252" t="s">
        <v>78</v>
      </c>
      <c r="E56" s="253" t="s">
        <v>306</v>
      </c>
      <c r="F56" s="121">
        <f t="shared" ref="F56:F57" si="15">SUM(G56:AM56)</f>
        <v>0</v>
      </c>
      <c r="G56" s="122"/>
      <c r="H56" s="147"/>
      <c r="I56" s="3"/>
      <c r="J56" s="124"/>
      <c r="K56" s="125"/>
      <c r="L56" s="380"/>
      <c r="M56" s="381"/>
    </row>
    <row r="57" spans="1:13" ht="15.75" hidden="1" customHeight="1">
      <c r="A57" s="1"/>
      <c r="B57" s="119"/>
      <c r="C57" s="252"/>
      <c r="D57" s="252" t="s">
        <v>80</v>
      </c>
      <c r="E57" s="253" t="s">
        <v>255</v>
      </c>
      <c r="F57" s="121">
        <f t="shared" si="15"/>
        <v>0</v>
      </c>
      <c r="G57" s="122"/>
      <c r="H57" s="147"/>
      <c r="I57" s="3"/>
      <c r="J57" s="124"/>
      <c r="K57" s="125"/>
      <c r="L57" s="380"/>
      <c r="M57" s="381"/>
    </row>
    <row r="58" spans="1:13" ht="15.75" customHeight="1">
      <c r="A58" s="14"/>
      <c r="B58" s="109" t="s">
        <v>101</v>
      </c>
      <c r="C58" s="148" t="s">
        <v>14</v>
      </c>
      <c r="D58" s="148" t="s">
        <v>15</v>
      </c>
      <c r="E58" s="149" t="s">
        <v>211</v>
      </c>
      <c r="F58" s="111">
        <f>+F62+F59</f>
        <v>3560072</v>
      </c>
      <c r="G58" s="150">
        <f t="shared" ref="G58:M58" si="16">+G62</f>
        <v>0</v>
      </c>
      <c r="H58" s="386">
        <f t="shared" si="16"/>
        <v>3560072</v>
      </c>
      <c r="I58" s="3">
        <f t="shared" si="16"/>
        <v>0</v>
      </c>
      <c r="J58" s="125">
        <f t="shared" si="16"/>
        <v>0</v>
      </c>
      <c r="K58" s="125">
        <f t="shared" si="16"/>
        <v>0</v>
      </c>
      <c r="L58" s="125">
        <f t="shared" si="16"/>
        <v>0</v>
      </c>
      <c r="M58" s="147">
        <f t="shared" si="16"/>
        <v>0</v>
      </c>
    </row>
    <row r="59" spans="1:13" ht="15.75" hidden="1" customHeight="1">
      <c r="A59" s="1"/>
      <c r="B59" s="119"/>
      <c r="C59" s="252" t="s">
        <v>17</v>
      </c>
      <c r="D59" s="252"/>
      <c r="E59" s="253" t="s">
        <v>235</v>
      </c>
      <c r="F59" s="121">
        <f>+F60+F61</f>
        <v>0</v>
      </c>
      <c r="G59" s="150"/>
      <c r="H59" s="118"/>
      <c r="I59" s="3"/>
      <c r="J59" s="125"/>
      <c r="K59" s="125"/>
      <c r="L59" s="380"/>
      <c r="M59" s="381"/>
    </row>
    <row r="60" spans="1:13" ht="15.75" hidden="1" customHeight="1">
      <c r="A60" s="1"/>
      <c r="B60" s="119"/>
      <c r="C60" s="252"/>
      <c r="D60" s="252" t="s">
        <v>257</v>
      </c>
      <c r="E60" s="253" t="s">
        <v>258</v>
      </c>
      <c r="F60" s="121">
        <f t="shared" ref="F60:F61" si="17">SUM(G60:AN60)</f>
        <v>0</v>
      </c>
      <c r="G60" s="150"/>
      <c r="H60" s="118"/>
      <c r="I60" s="3"/>
      <c r="J60" s="125"/>
      <c r="K60" s="125"/>
      <c r="L60" s="380"/>
      <c r="M60" s="381"/>
    </row>
    <row r="61" spans="1:13" ht="15.75" hidden="1" customHeight="1">
      <c r="A61" s="1"/>
      <c r="B61" s="119"/>
      <c r="C61" s="252"/>
      <c r="D61" s="358" t="s">
        <v>259</v>
      </c>
      <c r="E61" s="253" t="s">
        <v>307</v>
      </c>
      <c r="F61" s="121">
        <f t="shared" si="17"/>
        <v>0</v>
      </c>
      <c r="G61" s="150"/>
      <c r="H61" s="118"/>
      <c r="I61" s="3"/>
      <c r="J61" s="125"/>
      <c r="K61" s="125"/>
      <c r="L61" s="380"/>
      <c r="M61" s="381"/>
    </row>
    <row r="62" spans="1:13" ht="15.75" customHeight="1">
      <c r="B62" s="119"/>
      <c r="C62" s="252" t="s">
        <v>37</v>
      </c>
      <c r="D62" s="252" t="s">
        <v>15</v>
      </c>
      <c r="E62" s="253" t="s">
        <v>63</v>
      </c>
      <c r="F62" s="121">
        <f>SUM(F63:F69)</f>
        <v>3560072</v>
      </c>
      <c r="G62" s="150">
        <f t="shared" ref="G62:M62" si="18">+G63+G64+G65+G66+G67+G68</f>
        <v>0</v>
      </c>
      <c r="H62" s="147">
        <f t="shared" si="18"/>
        <v>3560072</v>
      </c>
      <c r="I62" s="3">
        <f t="shared" si="18"/>
        <v>0</v>
      </c>
      <c r="J62" s="125">
        <f t="shared" si="18"/>
        <v>0</v>
      </c>
      <c r="K62" s="125">
        <f t="shared" si="18"/>
        <v>0</v>
      </c>
      <c r="L62" s="125">
        <f t="shared" si="18"/>
        <v>0</v>
      </c>
      <c r="M62" s="147">
        <f t="shared" si="18"/>
        <v>0</v>
      </c>
    </row>
    <row r="63" spans="1:13" ht="15.75" customHeight="1">
      <c r="A63" s="1"/>
      <c r="B63" s="119"/>
      <c r="C63" s="253"/>
      <c r="D63" s="252" t="s">
        <v>263</v>
      </c>
      <c r="E63" s="252" t="s">
        <v>264</v>
      </c>
      <c r="F63" s="128">
        <f t="shared" ref="F63:F69" si="19">SUM(G63:AM63)</f>
        <v>2969094</v>
      </c>
      <c r="G63" s="122"/>
      <c r="H63" s="247">
        <v>2969094</v>
      </c>
      <c r="I63" s="391"/>
      <c r="J63" s="124"/>
      <c r="K63" s="124"/>
      <c r="L63" s="380"/>
      <c r="M63" s="381"/>
    </row>
    <row r="64" spans="1:13" ht="15.75" customHeight="1">
      <c r="A64" s="1"/>
      <c r="B64" s="119"/>
      <c r="C64" s="253"/>
      <c r="D64" s="252" t="s">
        <v>187</v>
      </c>
      <c r="E64" s="252" t="s">
        <v>265</v>
      </c>
      <c r="F64" s="128">
        <f t="shared" si="19"/>
        <v>590978</v>
      </c>
      <c r="G64" s="122"/>
      <c r="H64" s="247">
        <v>590978</v>
      </c>
      <c r="I64" s="391"/>
      <c r="J64" s="124"/>
      <c r="K64" s="124"/>
      <c r="L64" s="380"/>
      <c r="M64" s="381"/>
    </row>
    <row r="65" spans="1:15" ht="15.75" customHeight="1">
      <c r="A65" s="1"/>
      <c r="B65" s="119"/>
      <c r="C65" s="253"/>
      <c r="D65" s="252" t="s">
        <v>104</v>
      </c>
      <c r="E65" s="252" t="s">
        <v>266</v>
      </c>
      <c r="F65" s="128">
        <f t="shared" si="19"/>
        <v>0</v>
      </c>
      <c r="G65" s="122"/>
      <c r="H65" s="118"/>
      <c r="I65" s="391"/>
      <c r="J65" s="124"/>
      <c r="K65" s="124"/>
      <c r="L65" s="380"/>
      <c r="M65" s="381"/>
      <c r="O65" s="3"/>
    </row>
    <row r="66" spans="1:15" ht="15.75" customHeight="1">
      <c r="A66" s="1"/>
      <c r="B66" s="119"/>
      <c r="C66" s="253"/>
      <c r="D66" s="252" t="s">
        <v>267</v>
      </c>
      <c r="E66" s="2" t="s">
        <v>268</v>
      </c>
      <c r="F66" s="121">
        <f t="shared" si="19"/>
        <v>0</v>
      </c>
      <c r="G66" s="122"/>
      <c r="H66" s="118"/>
      <c r="I66" s="3"/>
      <c r="J66" s="124"/>
      <c r="K66" s="124"/>
      <c r="L66" s="380"/>
      <c r="M66" s="381"/>
    </row>
    <row r="67" spans="1:15" ht="15.75" customHeight="1">
      <c r="B67" s="119"/>
      <c r="C67" s="252"/>
      <c r="D67" s="252" t="s">
        <v>269</v>
      </c>
      <c r="E67" s="253" t="s">
        <v>270</v>
      </c>
      <c r="F67" s="121">
        <f t="shared" si="19"/>
        <v>0</v>
      </c>
      <c r="G67" s="122"/>
      <c r="H67" s="118"/>
      <c r="I67" s="3"/>
      <c r="J67" s="124"/>
      <c r="K67" s="124"/>
      <c r="L67" s="380"/>
      <c r="M67" s="381"/>
    </row>
    <row r="68" spans="1:15" ht="15.75" customHeight="1">
      <c r="A68" s="1" t="s">
        <v>199</v>
      </c>
      <c r="B68" s="119"/>
      <c r="C68" s="252"/>
      <c r="D68" s="252" t="s">
        <v>271</v>
      </c>
      <c r="E68" s="253" t="s">
        <v>308</v>
      </c>
      <c r="F68" s="121">
        <f t="shared" si="19"/>
        <v>0</v>
      </c>
      <c r="G68" s="122"/>
      <c r="H68" s="118"/>
      <c r="I68" s="3"/>
      <c r="J68" s="124"/>
      <c r="K68" s="124"/>
      <c r="L68" s="380"/>
      <c r="M68" s="381"/>
    </row>
    <row r="69" spans="1:15" ht="15.75" hidden="1" customHeight="1">
      <c r="A69" s="1"/>
      <c r="B69" s="119"/>
      <c r="C69" s="252"/>
      <c r="D69" s="252" t="s">
        <v>309</v>
      </c>
      <c r="E69" s="253" t="s">
        <v>310</v>
      </c>
      <c r="F69" s="121">
        <f t="shared" si="19"/>
        <v>0</v>
      </c>
      <c r="G69" s="122"/>
      <c r="H69" s="118"/>
      <c r="I69" s="3"/>
      <c r="J69" s="124"/>
      <c r="K69" s="124"/>
      <c r="L69" s="380"/>
      <c r="M69" s="381"/>
    </row>
    <row r="70" spans="1:15" ht="15.75" customHeight="1">
      <c r="A70" s="14"/>
      <c r="B70" s="109" t="s">
        <v>106</v>
      </c>
      <c r="C70" s="148" t="s">
        <v>14</v>
      </c>
      <c r="D70" s="148" t="s">
        <v>15</v>
      </c>
      <c r="E70" s="149" t="s">
        <v>107</v>
      </c>
      <c r="F70" s="111">
        <f>SUM(G70:R70)</f>
        <v>15276242</v>
      </c>
      <c r="G70" s="112">
        <f>G71</f>
        <v>15276242</v>
      </c>
      <c r="H70" s="386"/>
      <c r="I70" s="114"/>
      <c r="J70" s="115"/>
      <c r="K70" s="115"/>
      <c r="L70" s="388"/>
      <c r="M70" s="389"/>
    </row>
    <row r="71" spans="1:15" ht="15.75" customHeight="1">
      <c r="B71" s="119"/>
      <c r="C71" s="252" t="s">
        <v>76</v>
      </c>
      <c r="D71" s="252" t="s">
        <v>15</v>
      </c>
      <c r="E71" s="253" t="s">
        <v>194</v>
      </c>
      <c r="F71" s="121">
        <f t="shared" ref="F71:F72" si="20">SUM(G71:AM71)</f>
        <v>15276242</v>
      </c>
      <c r="G71" s="122">
        <v>15276242</v>
      </c>
      <c r="H71" s="147"/>
      <c r="I71" s="3"/>
      <c r="J71" s="124"/>
      <c r="K71" s="124"/>
      <c r="L71" s="380"/>
      <c r="M71" s="381"/>
    </row>
    <row r="72" spans="1:15" ht="15.75" customHeight="1">
      <c r="A72" s="14"/>
      <c r="B72" s="159" t="s">
        <v>114</v>
      </c>
      <c r="C72" s="287" t="s">
        <v>14</v>
      </c>
      <c r="D72" s="287" t="s">
        <v>15</v>
      </c>
      <c r="E72" s="288" t="s">
        <v>311</v>
      </c>
      <c r="F72" s="392">
        <f t="shared" si="20"/>
        <v>0</v>
      </c>
      <c r="G72" s="393"/>
      <c r="H72" s="394"/>
      <c r="I72" s="395"/>
      <c r="J72" s="396"/>
      <c r="K72" s="396"/>
      <c r="L72" s="397"/>
      <c r="M72" s="398"/>
    </row>
    <row r="73" spans="1:15" ht="15.75" customHeight="1">
      <c r="F73" s="1"/>
      <c r="L73" s="399"/>
      <c r="M73" s="399"/>
    </row>
    <row r="74" spans="1:15" ht="15.75" customHeight="1">
      <c r="D74" s="1"/>
      <c r="E74" s="1"/>
      <c r="F74" s="1"/>
      <c r="L74" s="399"/>
      <c r="M74" s="399"/>
    </row>
    <row r="75" spans="1:15" ht="15.75" customHeight="1">
      <c r="E75" s="2"/>
      <c r="F75" s="2"/>
      <c r="L75" s="399"/>
      <c r="M75" s="399"/>
    </row>
    <row r="76" spans="1:15" ht="16.5" customHeight="1">
      <c r="A76" s="101"/>
      <c r="B76" s="493"/>
      <c r="C76" s="469"/>
      <c r="D76" s="469"/>
      <c r="E76" s="400"/>
      <c r="F76" s="101"/>
      <c r="G76" s="101"/>
      <c r="H76" s="101"/>
      <c r="I76" s="101"/>
      <c r="J76" s="101"/>
      <c r="K76" s="101"/>
      <c r="L76" s="401"/>
      <c r="M76" s="401"/>
    </row>
    <row r="77" spans="1:15" ht="15.75" customHeight="1">
      <c r="E77" s="1"/>
      <c r="F77" s="1"/>
      <c r="G77" s="1"/>
      <c r="L77" s="399"/>
      <c r="M77" s="399"/>
    </row>
    <row r="78" spans="1:15" ht="15.75" customHeight="1">
      <c r="E78" s="1"/>
      <c r="F78" s="1"/>
      <c r="L78" s="399"/>
      <c r="M78" s="399"/>
    </row>
    <row r="79" spans="1:15" ht="15.75" customHeight="1">
      <c r="F79" s="1"/>
      <c r="L79" s="399"/>
      <c r="M79" s="399"/>
    </row>
    <row r="80" spans="1:15" ht="15.75" customHeight="1">
      <c r="D80" s="1"/>
      <c r="E80" s="1"/>
      <c r="F80" s="1"/>
      <c r="L80" s="399"/>
      <c r="M80" s="399"/>
    </row>
    <row r="81" spans="5:13" ht="15.75" customHeight="1">
      <c r="E81" s="1"/>
      <c r="F81" s="1"/>
      <c r="L81" s="399"/>
      <c r="M81" s="399"/>
    </row>
    <row r="82" spans="5:13" ht="15.75" customHeight="1">
      <c r="E82" s="1"/>
      <c r="F82" s="1"/>
      <c r="L82" s="399"/>
      <c r="M82" s="399"/>
    </row>
    <row r="83" spans="5:13" ht="15.75" customHeight="1">
      <c r="E83" s="1"/>
      <c r="F83" s="1"/>
      <c r="L83" s="399"/>
      <c r="M83" s="399"/>
    </row>
    <row r="84" spans="5:13" ht="15.75" customHeight="1">
      <c r="E84" s="1"/>
      <c r="F84" s="1"/>
      <c r="L84" s="399"/>
      <c r="M84" s="399"/>
    </row>
    <row r="85" spans="5:13" ht="15.75" customHeight="1">
      <c r="E85" s="1"/>
      <c r="F85" s="1"/>
      <c r="L85" s="399"/>
      <c r="M85" s="399"/>
    </row>
    <row r="86" spans="5:13" ht="15.75" customHeight="1">
      <c r="E86" s="1"/>
      <c r="F86" s="1"/>
      <c r="L86" s="399"/>
      <c r="M86" s="399"/>
    </row>
    <row r="87" spans="5:13" ht="15.75" customHeight="1">
      <c r="L87" s="399"/>
      <c r="M87" s="399"/>
    </row>
    <row r="88" spans="5:13" ht="15.75" customHeight="1">
      <c r="F88" s="1"/>
      <c r="L88" s="399"/>
      <c r="M88" s="399"/>
    </row>
    <row r="89" spans="5:13" ht="15.75" customHeight="1">
      <c r="F89" s="1"/>
      <c r="L89" s="399"/>
      <c r="M89" s="399"/>
    </row>
    <row r="90" spans="5:13" ht="15.75" customHeight="1">
      <c r="F90" s="1"/>
      <c r="L90" s="399"/>
      <c r="M90" s="399"/>
    </row>
    <row r="91" spans="5:13" ht="15.75" customHeight="1">
      <c r="F91" s="1"/>
      <c r="L91" s="399"/>
      <c r="M91" s="399"/>
    </row>
    <row r="92" spans="5:13" ht="15.75" customHeight="1">
      <c r="F92" s="1"/>
      <c r="L92" s="399"/>
      <c r="M92" s="399"/>
    </row>
    <row r="93" spans="5:13" ht="15.75" customHeight="1">
      <c r="F93" s="1"/>
      <c r="L93" s="399"/>
      <c r="M93" s="399"/>
    </row>
    <row r="94" spans="5:13" ht="15.75" customHeight="1">
      <c r="F94" s="1"/>
      <c r="L94" s="399"/>
      <c r="M94" s="399"/>
    </row>
    <row r="95" spans="5:13" ht="15.75" customHeight="1">
      <c r="F95" s="1"/>
      <c r="L95" s="399"/>
      <c r="M95" s="399"/>
    </row>
    <row r="96" spans="5:13" ht="15.75" customHeight="1">
      <c r="F96" s="1"/>
      <c r="L96" s="399"/>
      <c r="M96" s="399"/>
    </row>
    <row r="97" spans="6:13" ht="15.75" customHeight="1">
      <c r="F97" s="1"/>
      <c r="L97" s="399"/>
      <c r="M97" s="399"/>
    </row>
    <row r="98" spans="6:13" ht="15.75" customHeight="1">
      <c r="F98" s="1"/>
      <c r="L98" s="399"/>
      <c r="M98" s="399"/>
    </row>
    <row r="99" spans="6:13" ht="15.75" customHeight="1">
      <c r="F99" s="1"/>
      <c r="L99" s="399"/>
      <c r="M99" s="399"/>
    </row>
    <row r="100" spans="6:13" ht="15.75" customHeight="1">
      <c r="F100" s="1"/>
      <c r="L100" s="399"/>
      <c r="M100" s="399"/>
    </row>
    <row r="101" spans="6:13" ht="15.75" customHeight="1">
      <c r="F101" s="1"/>
      <c r="L101" s="399"/>
      <c r="M101" s="399"/>
    </row>
    <row r="102" spans="6:13" ht="15.75" customHeight="1">
      <c r="F102" s="1"/>
      <c r="L102" s="399"/>
      <c r="M102" s="399"/>
    </row>
    <row r="103" spans="6:13" ht="15.75" customHeight="1">
      <c r="F103" s="1"/>
      <c r="L103" s="399"/>
      <c r="M103" s="399"/>
    </row>
    <row r="104" spans="6:13" ht="15.75" customHeight="1">
      <c r="F104" s="1"/>
      <c r="L104" s="399"/>
      <c r="M104" s="399"/>
    </row>
    <row r="105" spans="6:13" ht="15.75" customHeight="1">
      <c r="F105" s="1"/>
      <c r="L105" s="399"/>
      <c r="M105" s="399"/>
    </row>
    <row r="106" spans="6:13" ht="15.75" customHeight="1">
      <c r="F106" s="1"/>
      <c r="L106" s="399"/>
      <c r="M106" s="399"/>
    </row>
    <row r="107" spans="6:13" ht="15.75" customHeight="1">
      <c r="F107" s="1"/>
      <c r="L107" s="399"/>
      <c r="M107" s="399"/>
    </row>
    <row r="108" spans="6:13" ht="15.75" customHeight="1">
      <c r="F108" s="1"/>
      <c r="L108" s="399"/>
      <c r="M108" s="399"/>
    </row>
    <row r="109" spans="6:13" ht="15.75" customHeight="1">
      <c r="F109" s="1"/>
      <c r="L109" s="399"/>
      <c r="M109" s="399"/>
    </row>
    <row r="110" spans="6:13" ht="15.75" customHeight="1">
      <c r="F110" s="1"/>
      <c r="L110" s="399"/>
      <c r="M110" s="399"/>
    </row>
    <row r="111" spans="6:13" ht="15.75" customHeight="1">
      <c r="F111" s="1"/>
      <c r="L111" s="399"/>
      <c r="M111" s="399"/>
    </row>
    <row r="112" spans="6:13" ht="15.75" customHeight="1">
      <c r="F112" s="1"/>
      <c r="L112" s="399"/>
      <c r="M112" s="399"/>
    </row>
    <row r="113" spans="6:13" ht="15.75" customHeight="1">
      <c r="F113" s="1"/>
      <c r="L113" s="399"/>
      <c r="M113" s="399"/>
    </row>
    <row r="114" spans="6:13" ht="15.75" customHeight="1">
      <c r="F114" s="1"/>
      <c r="L114" s="1"/>
      <c r="M114" s="1"/>
    </row>
    <row r="115" spans="6:13" ht="15.75" customHeight="1">
      <c r="F115" s="1"/>
      <c r="L115" s="1"/>
      <c r="M115" s="1"/>
    </row>
    <row r="116" spans="6:13" ht="15.75" customHeight="1">
      <c r="F116" s="1"/>
      <c r="L116" s="1"/>
      <c r="M116" s="1"/>
    </row>
    <row r="117" spans="6:13" ht="15.75" customHeight="1">
      <c r="F117" s="1"/>
      <c r="L117" s="1"/>
      <c r="M117" s="1"/>
    </row>
    <row r="118" spans="6:13" ht="15.75" customHeight="1">
      <c r="F118" s="1"/>
      <c r="L118" s="1"/>
      <c r="M118" s="1"/>
    </row>
    <row r="119" spans="6:13" ht="15.75" customHeight="1">
      <c r="F119" s="1"/>
      <c r="L119" s="1"/>
      <c r="M119" s="1"/>
    </row>
    <row r="120" spans="6:13" ht="15.75" customHeight="1">
      <c r="F120" s="1"/>
      <c r="L120" s="1"/>
      <c r="M120" s="1"/>
    </row>
    <row r="121" spans="6:13" ht="15.75" customHeight="1">
      <c r="F121" s="1"/>
      <c r="L121" s="1"/>
      <c r="M121" s="1"/>
    </row>
    <row r="122" spans="6:13" ht="15.75" customHeight="1">
      <c r="F122" s="1"/>
      <c r="L122" s="1"/>
      <c r="M122" s="1"/>
    </row>
    <row r="123" spans="6:13" ht="15.75" customHeight="1">
      <c r="F123" s="1"/>
      <c r="L123" s="1"/>
      <c r="M123" s="1"/>
    </row>
    <row r="124" spans="6:13" ht="15.75" customHeight="1">
      <c r="F124" s="1"/>
      <c r="L124" s="1"/>
      <c r="M124" s="1"/>
    </row>
    <row r="125" spans="6:13" ht="15.75" customHeight="1">
      <c r="F125" s="1"/>
      <c r="L125" s="1"/>
      <c r="M125" s="1"/>
    </row>
    <row r="126" spans="6:13" ht="15.75" customHeight="1">
      <c r="F126" s="1"/>
      <c r="L126" s="1"/>
      <c r="M126" s="1"/>
    </row>
    <row r="127" spans="6:13" ht="15.75" customHeight="1">
      <c r="F127" s="1"/>
      <c r="L127" s="1"/>
      <c r="M127" s="1"/>
    </row>
    <row r="128" spans="6:13" ht="15.75" customHeight="1">
      <c r="F128" s="1"/>
      <c r="L128" s="1"/>
      <c r="M128" s="1"/>
    </row>
    <row r="129" spans="6:13" ht="15.75" customHeight="1">
      <c r="F129" s="1"/>
      <c r="L129" s="1"/>
      <c r="M129" s="1"/>
    </row>
    <row r="130" spans="6:13" ht="15.75" customHeight="1">
      <c r="F130" s="1"/>
      <c r="L130" s="1"/>
      <c r="M130" s="1"/>
    </row>
    <row r="131" spans="6:13" ht="15.75" customHeight="1">
      <c r="F131" s="1"/>
      <c r="L131" s="1"/>
      <c r="M131" s="1"/>
    </row>
    <row r="132" spans="6:13" ht="15.75" customHeight="1">
      <c r="F132" s="1"/>
      <c r="L132" s="1"/>
      <c r="M132" s="1"/>
    </row>
    <row r="133" spans="6:13" ht="15.75" customHeight="1">
      <c r="F133" s="1"/>
      <c r="L133" s="1"/>
      <c r="M133" s="1"/>
    </row>
    <row r="134" spans="6:13" ht="15.75" customHeight="1">
      <c r="F134" s="1"/>
      <c r="L134" s="1"/>
      <c r="M134" s="1"/>
    </row>
    <row r="135" spans="6:13" ht="15.75" customHeight="1">
      <c r="F135" s="1"/>
      <c r="L135" s="1"/>
      <c r="M135" s="1"/>
    </row>
    <row r="136" spans="6:13" ht="15.75" customHeight="1">
      <c r="F136" s="1"/>
      <c r="L136" s="1"/>
      <c r="M136" s="1"/>
    </row>
    <row r="137" spans="6:13" ht="15.75" customHeight="1">
      <c r="F137" s="1"/>
      <c r="L137" s="1"/>
      <c r="M137" s="1"/>
    </row>
    <row r="138" spans="6:13" ht="15.75" customHeight="1">
      <c r="F138" s="1"/>
      <c r="L138" s="1"/>
      <c r="M138" s="1"/>
    </row>
    <row r="139" spans="6:13" ht="15.75" customHeight="1">
      <c r="F139" s="1"/>
      <c r="L139" s="1"/>
      <c r="M139" s="1"/>
    </row>
    <row r="140" spans="6:13" ht="15.75" customHeight="1">
      <c r="F140" s="1"/>
      <c r="L140" s="1"/>
      <c r="M140" s="1"/>
    </row>
    <row r="141" spans="6:13" ht="15.75" customHeight="1">
      <c r="F141" s="1"/>
      <c r="L141" s="1"/>
      <c r="M141" s="1"/>
    </row>
    <row r="142" spans="6:13" ht="15.75" customHeight="1">
      <c r="F142" s="1"/>
      <c r="L142" s="1"/>
      <c r="M142" s="1"/>
    </row>
    <row r="143" spans="6:13" ht="15.75" customHeight="1">
      <c r="F143" s="1"/>
      <c r="L143" s="1"/>
      <c r="M143" s="1"/>
    </row>
    <row r="144" spans="6:13" ht="15.75" customHeight="1">
      <c r="F144" s="1"/>
      <c r="L144" s="1"/>
      <c r="M144" s="1"/>
    </row>
    <row r="145" spans="6:13" ht="15.75" customHeight="1">
      <c r="F145" s="1"/>
      <c r="L145" s="1"/>
      <c r="M145" s="1"/>
    </row>
    <row r="146" spans="6:13" ht="15.75" customHeight="1">
      <c r="F146" s="1"/>
      <c r="L146" s="1"/>
      <c r="M146" s="1"/>
    </row>
    <row r="147" spans="6:13" ht="15.75" customHeight="1">
      <c r="F147" s="1"/>
      <c r="L147" s="1"/>
      <c r="M147" s="1"/>
    </row>
    <row r="148" spans="6:13" ht="15.75" customHeight="1">
      <c r="F148" s="1"/>
      <c r="L148" s="1"/>
      <c r="M148" s="1"/>
    </row>
    <row r="149" spans="6:13" ht="15.75" customHeight="1">
      <c r="F149" s="1"/>
      <c r="L149" s="1"/>
      <c r="M149" s="1"/>
    </row>
    <row r="150" spans="6:13" ht="15.75" customHeight="1">
      <c r="F150" s="1"/>
      <c r="L150" s="1"/>
      <c r="M150" s="1"/>
    </row>
    <row r="151" spans="6:13" ht="15.75" customHeight="1">
      <c r="F151" s="1"/>
      <c r="L151" s="1"/>
      <c r="M151" s="1"/>
    </row>
    <row r="152" spans="6:13" ht="15.75" customHeight="1">
      <c r="F152" s="1"/>
      <c r="L152" s="1"/>
      <c r="M152" s="1"/>
    </row>
    <row r="153" spans="6:13" ht="15.75" customHeight="1">
      <c r="F153" s="1"/>
      <c r="L153" s="1"/>
      <c r="M153" s="1"/>
    </row>
    <row r="154" spans="6:13" ht="15.75" customHeight="1">
      <c r="F154" s="1"/>
      <c r="L154" s="1"/>
      <c r="M154" s="1"/>
    </row>
    <row r="155" spans="6:13" ht="15.75" customHeight="1">
      <c r="F155" s="1"/>
      <c r="L155" s="1"/>
      <c r="M155" s="1"/>
    </row>
    <row r="156" spans="6:13" ht="15.75" customHeight="1">
      <c r="F156" s="1"/>
      <c r="L156" s="1"/>
      <c r="M156" s="1"/>
    </row>
    <row r="157" spans="6:13" ht="15.75" customHeight="1">
      <c r="F157" s="1"/>
      <c r="L157" s="1"/>
      <c r="M157" s="1"/>
    </row>
    <row r="158" spans="6:13" ht="15.75" customHeight="1">
      <c r="F158" s="1"/>
      <c r="L158" s="1"/>
      <c r="M158" s="1"/>
    </row>
    <row r="159" spans="6:13" ht="15.75" customHeight="1">
      <c r="F159" s="1"/>
      <c r="L159" s="1"/>
      <c r="M159" s="1"/>
    </row>
    <row r="160" spans="6:13" ht="15.75" customHeight="1">
      <c r="F160" s="1"/>
      <c r="L160" s="1"/>
      <c r="M160" s="1"/>
    </row>
    <row r="161" spans="6:13" ht="15.75" customHeight="1">
      <c r="F161" s="1"/>
      <c r="L161" s="1"/>
      <c r="M161" s="1"/>
    </row>
    <row r="162" spans="6:13" ht="15.75" customHeight="1">
      <c r="F162" s="1"/>
      <c r="L162" s="1"/>
      <c r="M162" s="1"/>
    </row>
    <row r="163" spans="6:13" ht="15.75" customHeight="1">
      <c r="F163" s="1"/>
      <c r="L163" s="1"/>
      <c r="M163" s="1"/>
    </row>
    <row r="164" spans="6:13" ht="15.75" customHeight="1">
      <c r="F164" s="1"/>
      <c r="L164" s="1"/>
      <c r="M164" s="1"/>
    </row>
    <row r="165" spans="6:13" ht="15.75" customHeight="1">
      <c r="F165" s="1"/>
      <c r="L165" s="1"/>
      <c r="M165" s="1"/>
    </row>
    <row r="166" spans="6:13" ht="15.75" customHeight="1">
      <c r="F166" s="1"/>
      <c r="L166" s="1"/>
      <c r="M166" s="1"/>
    </row>
    <row r="167" spans="6:13" ht="15.75" customHeight="1">
      <c r="F167" s="1"/>
      <c r="L167" s="1"/>
      <c r="M167" s="1"/>
    </row>
    <row r="168" spans="6:13" ht="15.75" customHeight="1">
      <c r="F168" s="1"/>
      <c r="L168" s="1"/>
      <c r="M168" s="1"/>
    </row>
    <row r="169" spans="6:13" ht="15.75" customHeight="1">
      <c r="F169" s="1"/>
      <c r="L169" s="1"/>
      <c r="M169" s="1"/>
    </row>
    <row r="170" spans="6:13" ht="15.75" customHeight="1">
      <c r="F170" s="1"/>
      <c r="L170" s="1"/>
      <c r="M170" s="1"/>
    </row>
    <row r="171" spans="6:13" ht="15.75" customHeight="1">
      <c r="F171" s="1"/>
      <c r="L171" s="1"/>
      <c r="M171" s="1"/>
    </row>
    <row r="172" spans="6:13" ht="15.75" customHeight="1">
      <c r="F172" s="1"/>
      <c r="L172" s="1"/>
      <c r="M172" s="1"/>
    </row>
    <row r="173" spans="6:13" ht="15.75" customHeight="1">
      <c r="F173" s="1"/>
      <c r="L173" s="1"/>
      <c r="M173" s="1"/>
    </row>
    <row r="174" spans="6:13" ht="15.75" customHeight="1">
      <c r="F174" s="1"/>
      <c r="L174" s="1"/>
      <c r="M174" s="1"/>
    </row>
    <row r="175" spans="6:13" ht="15.75" customHeight="1">
      <c r="F175" s="1"/>
      <c r="L175" s="1"/>
      <c r="M175" s="1"/>
    </row>
    <row r="176" spans="6:13" ht="15.75" customHeight="1">
      <c r="F176" s="1"/>
      <c r="L176" s="1"/>
      <c r="M176" s="1"/>
    </row>
    <row r="177" spans="6:13" ht="15.75" customHeight="1">
      <c r="F177" s="1"/>
      <c r="L177" s="1"/>
      <c r="M177" s="1"/>
    </row>
    <row r="178" spans="6:13" ht="15.75" customHeight="1">
      <c r="F178" s="1"/>
      <c r="L178" s="1"/>
      <c r="M178" s="1"/>
    </row>
    <row r="179" spans="6:13" ht="15.75" customHeight="1">
      <c r="F179" s="1"/>
      <c r="L179" s="1"/>
      <c r="M179" s="1"/>
    </row>
    <row r="180" spans="6:13" ht="15.75" customHeight="1">
      <c r="F180" s="1"/>
      <c r="L180" s="1"/>
      <c r="M180" s="1"/>
    </row>
    <row r="181" spans="6:13" ht="15.75" customHeight="1">
      <c r="F181" s="1"/>
      <c r="L181" s="1"/>
      <c r="M181" s="1"/>
    </row>
    <row r="182" spans="6:13" ht="15.75" customHeight="1">
      <c r="F182" s="1"/>
      <c r="L182" s="1"/>
      <c r="M182" s="1"/>
    </row>
    <row r="183" spans="6:13" ht="15.75" customHeight="1">
      <c r="F183" s="1"/>
      <c r="L183" s="1"/>
      <c r="M183" s="1"/>
    </row>
    <row r="184" spans="6:13" ht="15.75" customHeight="1">
      <c r="F184" s="1"/>
      <c r="L184" s="1"/>
      <c r="M184" s="1"/>
    </row>
    <row r="185" spans="6:13" ht="15.75" customHeight="1">
      <c r="F185" s="1"/>
      <c r="L185" s="1"/>
      <c r="M185" s="1"/>
    </row>
    <row r="186" spans="6:13" ht="15.75" customHeight="1">
      <c r="F186" s="1"/>
      <c r="L186" s="1"/>
      <c r="M186" s="1"/>
    </row>
    <row r="187" spans="6:13" ht="15.75" customHeight="1">
      <c r="F187" s="1"/>
      <c r="L187" s="1"/>
      <c r="M187" s="1"/>
    </row>
    <row r="188" spans="6:13" ht="15.75" customHeight="1">
      <c r="F188" s="1"/>
      <c r="L188" s="1"/>
      <c r="M188" s="1"/>
    </row>
    <row r="189" spans="6:13" ht="15.75" customHeight="1">
      <c r="F189" s="1"/>
      <c r="L189" s="1"/>
      <c r="M189" s="1"/>
    </row>
    <row r="190" spans="6:13" ht="15.75" customHeight="1">
      <c r="F190" s="1"/>
      <c r="L190" s="1"/>
      <c r="M190" s="1"/>
    </row>
    <row r="191" spans="6:13" ht="15.75" customHeight="1">
      <c r="F191" s="1"/>
      <c r="L191" s="1"/>
      <c r="M191" s="1"/>
    </row>
    <row r="192" spans="6:13" ht="15.75" customHeight="1">
      <c r="F192" s="1"/>
      <c r="L192" s="1"/>
      <c r="M192" s="1"/>
    </row>
    <row r="193" spans="6:13" ht="15.75" customHeight="1">
      <c r="F193" s="1"/>
      <c r="L193" s="1"/>
      <c r="M193" s="1"/>
    </row>
    <row r="194" spans="6:13" ht="15.75" customHeight="1">
      <c r="F194" s="1"/>
      <c r="L194" s="1"/>
      <c r="M194" s="1"/>
    </row>
    <row r="195" spans="6:13" ht="15.75" customHeight="1">
      <c r="F195" s="1"/>
      <c r="L195" s="1"/>
      <c r="M195" s="1"/>
    </row>
    <row r="196" spans="6:13" ht="15.75" customHeight="1">
      <c r="F196" s="1"/>
      <c r="L196" s="1"/>
      <c r="M196" s="1"/>
    </row>
    <row r="197" spans="6:13" ht="15.75" customHeight="1">
      <c r="F197" s="1"/>
      <c r="L197" s="1"/>
      <c r="M197" s="1"/>
    </row>
    <row r="198" spans="6:13" ht="15.75" customHeight="1">
      <c r="F198" s="1"/>
      <c r="L198" s="1"/>
      <c r="M198" s="1"/>
    </row>
    <row r="199" spans="6:13" ht="15.75" customHeight="1">
      <c r="F199" s="1"/>
      <c r="L199" s="1"/>
      <c r="M199" s="1"/>
    </row>
    <row r="200" spans="6:13" ht="15.75" customHeight="1">
      <c r="F200" s="1"/>
      <c r="L200" s="1"/>
      <c r="M200" s="1"/>
    </row>
    <row r="201" spans="6:13" ht="15.75" customHeight="1">
      <c r="F201" s="1"/>
      <c r="L201" s="1"/>
      <c r="M201" s="1"/>
    </row>
    <row r="202" spans="6:13" ht="15.75" customHeight="1">
      <c r="F202" s="1"/>
      <c r="L202" s="1"/>
      <c r="M202" s="1"/>
    </row>
    <row r="203" spans="6:13" ht="15.75" customHeight="1">
      <c r="F203" s="1"/>
      <c r="L203" s="1"/>
      <c r="M203" s="1"/>
    </row>
    <row r="204" spans="6:13" ht="15.75" customHeight="1">
      <c r="F204" s="1"/>
      <c r="L204" s="1"/>
      <c r="M204" s="1"/>
    </row>
    <row r="205" spans="6:13" ht="15.75" customHeight="1">
      <c r="F205" s="1"/>
      <c r="L205" s="1"/>
      <c r="M205" s="1"/>
    </row>
    <row r="206" spans="6:13" ht="15.75" customHeight="1">
      <c r="F206" s="1"/>
      <c r="L206" s="1"/>
      <c r="M206" s="1"/>
    </row>
    <row r="207" spans="6:13" ht="15.75" customHeight="1">
      <c r="F207" s="1"/>
      <c r="L207" s="1"/>
      <c r="M207" s="1"/>
    </row>
    <row r="208" spans="6:13" ht="15.75" customHeight="1">
      <c r="F208" s="1"/>
      <c r="L208" s="1"/>
      <c r="M208" s="1"/>
    </row>
    <row r="209" spans="6:13" ht="15.75" customHeight="1">
      <c r="F209" s="1"/>
      <c r="L209" s="1"/>
      <c r="M209" s="1"/>
    </row>
    <row r="210" spans="6:13" ht="15.75" customHeight="1">
      <c r="F210" s="1"/>
      <c r="L210" s="1"/>
      <c r="M210" s="1"/>
    </row>
    <row r="211" spans="6:13" ht="15.75" customHeight="1">
      <c r="F211" s="1"/>
      <c r="L211" s="1"/>
      <c r="M211" s="1"/>
    </row>
    <row r="212" spans="6:13" ht="15.75" customHeight="1">
      <c r="F212" s="1"/>
      <c r="L212" s="1"/>
      <c r="M212" s="1"/>
    </row>
    <row r="213" spans="6:13" ht="15.75" customHeight="1">
      <c r="F213" s="1"/>
      <c r="L213" s="1"/>
      <c r="M213" s="1"/>
    </row>
    <row r="214" spans="6:13" ht="15.75" customHeight="1">
      <c r="F214" s="1"/>
      <c r="L214" s="1"/>
      <c r="M214" s="1"/>
    </row>
    <row r="215" spans="6:13" ht="15.75" customHeight="1">
      <c r="F215" s="1"/>
      <c r="L215" s="1"/>
      <c r="M215" s="1"/>
    </row>
    <row r="216" spans="6:13" ht="15.75" customHeight="1">
      <c r="F216" s="1"/>
      <c r="L216" s="1"/>
      <c r="M216" s="1"/>
    </row>
    <row r="217" spans="6:13" ht="15.75" customHeight="1">
      <c r="F217" s="1"/>
      <c r="L217" s="1"/>
      <c r="M217" s="1"/>
    </row>
    <row r="218" spans="6:13" ht="15.75" customHeight="1">
      <c r="F218" s="1"/>
      <c r="L218" s="1"/>
      <c r="M218" s="1"/>
    </row>
    <row r="219" spans="6:13" ht="15.75" customHeight="1">
      <c r="F219" s="1"/>
      <c r="L219" s="1"/>
      <c r="M219" s="1"/>
    </row>
    <row r="220" spans="6:13" ht="15.75" customHeight="1">
      <c r="F220" s="1"/>
      <c r="L220" s="1"/>
      <c r="M220" s="1"/>
    </row>
    <row r="221" spans="6:13" ht="15.75" customHeight="1">
      <c r="F221" s="1"/>
      <c r="L221" s="1"/>
      <c r="M221" s="1"/>
    </row>
    <row r="222" spans="6:13" ht="15.75" customHeight="1">
      <c r="F222" s="1"/>
      <c r="L222" s="1"/>
      <c r="M222" s="1"/>
    </row>
    <row r="223" spans="6:13" ht="15.75" customHeight="1">
      <c r="F223" s="1"/>
      <c r="L223" s="1"/>
      <c r="M223" s="1"/>
    </row>
    <row r="224" spans="6:13" ht="15.75" customHeight="1">
      <c r="F224" s="1"/>
      <c r="L224" s="1"/>
      <c r="M224" s="1"/>
    </row>
    <row r="225" spans="6:13" ht="15.75" customHeight="1">
      <c r="F225" s="1"/>
      <c r="L225" s="1"/>
      <c r="M225" s="1"/>
    </row>
    <row r="226" spans="6:13" ht="15.75" customHeight="1">
      <c r="F226" s="1"/>
      <c r="L226" s="1"/>
      <c r="M226" s="1"/>
    </row>
    <row r="227" spans="6:13" ht="15.75" customHeight="1">
      <c r="F227" s="1"/>
      <c r="L227" s="1"/>
      <c r="M227" s="1"/>
    </row>
    <row r="228" spans="6:13" ht="15.75" customHeight="1">
      <c r="F228" s="1"/>
      <c r="L228" s="1"/>
      <c r="M228" s="1"/>
    </row>
    <row r="229" spans="6:13" ht="15.75" customHeight="1">
      <c r="F229" s="1"/>
      <c r="L229" s="1"/>
      <c r="M229" s="1"/>
    </row>
    <row r="230" spans="6:13" ht="15.75" customHeight="1">
      <c r="F230" s="1"/>
      <c r="L230" s="1"/>
      <c r="M230" s="1"/>
    </row>
    <row r="231" spans="6:13" ht="15.75" customHeight="1">
      <c r="F231" s="1"/>
      <c r="L231" s="1"/>
      <c r="M231" s="1"/>
    </row>
    <row r="232" spans="6:13" ht="15.75" customHeight="1">
      <c r="F232" s="1"/>
      <c r="L232" s="1"/>
      <c r="M232" s="1"/>
    </row>
    <row r="233" spans="6:13" ht="15.75" customHeight="1">
      <c r="F233" s="1"/>
      <c r="L233" s="1"/>
      <c r="M233" s="1"/>
    </row>
    <row r="234" spans="6:13" ht="15.75" customHeight="1">
      <c r="F234" s="1"/>
      <c r="L234" s="1"/>
      <c r="M234" s="1"/>
    </row>
    <row r="235" spans="6:13" ht="15.75" customHeight="1">
      <c r="F235" s="1"/>
      <c r="L235" s="1"/>
      <c r="M235" s="1"/>
    </row>
    <row r="236" spans="6:13" ht="15.75" customHeight="1">
      <c r="F236" s="1"/>
      <c r="L236" s="1"/>
      <c r="M236" s="1"/>
    </row>
    <row r="237" spans="6:13" ht="15.75" customHeight="1">
      <c r="F237" s="1"/>
      <c r="L237" s="1"/>
      <c r="M237" s="1"/>
    </row>
    <row r="238" spans="6:13" ht="15.75" customHeight="1">
      <c r="F238" s="1"/>
      <c r="L238" s="1"/>
      <c r="M238" s="1"/>
    </row>
    <row r="239" spans="6:13" ht="15.75" customHeight="1">
      <c r="F239" s="1"/>
      <c r="L239" s="1"/>
      <c r="M239" s="1"/>
    </row>
    <row r="240" spans="6:13" ht="15.75" customHeight="1">
      <c r="F240" s="1"/>
      <c r="L240" s="1"/>
      <c r="M240" s="1"/>
    </row>
    <row r="241" spans="6:13" ht="15.75" customHeight="1">
      <c r="F241" s="1"/>
      <c r="L241" s="1"/>
      <c r="M241" s="1"/>
    </row>
    <row r="242" spans="6:13" ht="15.75" customHeight="1">
      <c r="F242" s="1"/>
      <c r="L242" s="1"/>
      <c r="M242" s="1"/>
    </row>
    <row r="243" spans="6:13" ht="15.75" customHeight="1">
      <c r="F243" s="1"/>
      <c r="L243" s="1"/>
      <c r="M243" s="1"/>
    </row>
    <row r="244" spans="6:13" ht="15.75" customHeight="1">
      <c r="F244" s="1"/>
      <c r="L244" s="1"/>
      <c r="M244" s="1"/>
    </row>
    <row r="245" spans="6:13" ht="15.75" customHeight="1">
      <c r="F245" s="1"/>
      <c r="L245" s="1"/>
      <c r="M245" s="1"/>
    </row>
    <row r="246" spans="6:13" ht="15.75" customHeight="1">
      <c r="F246" s="1"/>
      <c r="L246" s="1"/>
      <c r="M246" s="1"/>
    </row>
    <row r="247" spans="6:13" ht="15.75" customHeight="1">
      <c r="F247" s="1"/>
      <c r="L247" s="1"/>
      <c r="M247" s="1"/>
    </row>
    <row r="248" spans="6:13" ht="15.75" customHeight="1">
      <c r="F248" s="1"/>
      <c r="L248" s="1"/>
      <c r="M248" s="1"/>
    </row>
    <row r="249" spans="6:13" ht="15.75" customHeight="1">
      <c r="F249" s="1"/>
      <c r="L249" s="1"/>
      <c r="M249" s="1"/>
    </row>
    <row r="250" spans="6:13" ht="15.75" customHeight="1">
      <c r="F250" s="1"/>
      <c r="L250" s="1"/>
      <c r="M250" s="1"/>
    </row>
    <row r="251" spans="6:13" ht="15.75" customHeight="1">
      <c r="F251" s="1"/>
      <c r="L251" s="1"/>
      <c r="M251" s="1"/>
    </row>
    <row r="252" spans="6:13" ht="15.75" customHeight="1">
      <c r="F252" s="1"/>
      <c r="L252" s="1"/>
      <c r="M252" s="1"/>
    </row>
    <row r="253" spans="6:13" ht="15.75" customHeight="1">
      <c r="F253" s="1"/>
      <c r="L253" s="1"/>
      <c r="M253" s="1"/>
    </row>
    <row r="254" spans="6:13" ht="15.75" customHeight="1">
      <c r="F254" s="1"/>
      <c r="L254" s="1"/>
      <c r="M254" s="1"/>
    </row>
    <row r="255" spans="6:13" ht="15.75" customHeight="1">
      <c r="F255" s="1"/>
      <c r="L255" s="1"/>
      <c r="M255" s="1"/>
    </row>
    <row r="256" spans="6:13" ht="15.75" customHeight="1">
      <c r="F256" s="1"/>
      <c r="L256" s="1"/>
      <c r="M256" s="1"/>
    </row>
    <row r="257" spans="6:13" ht="15.75" customHeight="1">
      <c r="F257" s="1"/>
      <c r="L257" s="1"/>
      <c r="M257" s="1"/>
    </row>
    <row r="258" spans="6:13" ht="15.75" customHeight="1">
      <c r="F258" s="1"/>
      <c r="L258" s="1"/>
      <c r="M258" s="1"/>
    </row>
    <row r="259" spans="6:13" ht="15.75" customHeight="1">
      <c r="F259" s="1"/>
      <c r="L259" s="1"/>
      <c r="M259" s="1"/>
    </row>
    <row r="260" spans="6:13" ht="15.75" customHeight="1">
      <c r="F260" s="1"/>
      <c r="L260" s="1"/>
      <c r="M260" s="1"/>
    </row>
    <row r="261" spans="6:13" ht="15.75" customHeight="1">
      <c r="F261" s="1"/>
      <c r="L261" s="1"/>
      <c r="M261" s="1"/>
    </row>
    <row r="262" spans="6:13" ht="15.75" customHeight="1">
      <c r="F262" s="1"/>
      <c r="L262" s="1"/>
      <c r="M262" s="1"/>
    </row>
    <row r="263" spans="6:13" ht="15.75" customHeight="1">
      <c r="F263" s="1"/>
      <c r="L263" s="1"/>
      <c r="M263" s="1"/>
    </row>
    <row r="264" spans="6:13" ht="15.75" customHeight="1">
      <c r="F264" s="1"/>
      <c r="L264" s="1"/>
      <c r="M264" s="1"/>
    </row>
    <row r="265" spans="6:13" ht="15.75" customHeight="1">
      <c r="F265" s="1"/>
      <c r="L265" s="1"/>
      <c r="M265" s="1"/>
    </row>
    <row r="266" spans="6:13" ht="15.75" customHeight="1">
      <c r="F266" s="1"/>
      <c r="L266" s="1"/>
      <c r="M266" s="1"/>
    </row>
    <row r="267" spans="6:13" ht="15.75" customHeight="1">
      <c r="F267" s="1"/>
      <c r="L267" s="1"/>
      <c r="M267" s="1"/>
    </row>
    <row r="268" spans="6:13" ht="15.75" customHeight="1">
      <c r="F268" s="1"/>
      <c r="L268" s="1"/>
      <c r="M268" s="1"/>
    </row>
    <row r="269" spans="6:13" ht="15.75" customHeight="1">
      <c r="F269" s="1"/>
      <c r="L269" s="1"/>
      <c r="M269" s="1"/>
    </row>
    <row r="270" spans="6:13" ht="15.75" customHeight="1">
      <c r="F270" s="1"/>
      <c r="L270" s="1"/>
      <c r="M270" s="1"/>
    </row>
    <row r="271" spans="6:13" ht="15.75" customHeight="1">
      <c r="F271" s="1"/>
      <c r="L271" s="1"/>
      <c r="M271" s="1"/>
    </row>
    <row r="272" spans="6:13" ht="15.75" customHeight="1">
      <c r="F272" s="1"/>
      <c r="L272" s="1"/>
      <c r="M272" s="1"/>
    </row>
    <row r="273" spans="12:13" ht="15.75" customHeight="1">
      <c r="L273" s="1"/>
      <c r="M273" s="1"/>
    </row>
    <row r="274" spans="12:13" ht="15.75" customHeight="1">
      <c r="L274" s="1"/>
      <c r="M274" s="1"/>
    </row>
    <row r="275" spans="12:13" ht="15.75" customHeight="1">
      <c r="L275" s="1"/>
      <c r="M275" s="1"/>
    </row>
    <row r="276" spans="12:13" ht="15.75" customHeight="1">
      <c r="L276" s="1"/>
      <c r="M276" s="1"/>
    </row>
    <row r="277" spans="12:13" ht="15.75" customHeight="1">
      <c r="L277" s="1"/>
      <c r="M277" s="1"/>
    </row>
    <row r="278" spans="12:13" ht="15.75" customHeight="1">
      <c r="L278" s="1"/>
      <c r="M278" s="1"/>
    </row>
    <row r="279" spans="12:13" ht="15.75" customHeight="1">
      <c r="L279" s="1"/>
      <c r="M279" s="1"/>
    </row>
    <row r="280" spans="12:13" ht="15.75" customHeight="1">
      <c r="L280" s="1"/>
      <c r="M280" s="1"/>
    </row>
    <row r="281" spans="12:13" ht="15.75" customHeight="1">
      <c r="L281" s="1"/>
      <c r="M281" s="1"/>
    </row>
    <row r="282" spans="12:13" ht="15.75" customHeight="1">
      <c r="L282" s="1"/>
      <c r="M282" s="1"/>
    </row>
    <row r="283" spans="12:13" ht="15.75" customHeight="1">
      <c r="L283" s="1"/>
      <c r="M283" s="1"/>
    </row>
    <row r="284" spans="12:13" ht="15.75" customHeight="1">
      <c r="L284" s="1"/>
      <c r="M284" s="1"/>
    </row>
    <row r="285" spans="12:13" ht="15.75" customHeight="1">
      <c r="L285" s="1"/>
      <c r="M285" s="1"/>
    </row>
    <row r="286" spans="12:13" ht="15.75" customHeight="1">
      <c r="L286" s="1"/>
      <c r="M286" s="1"/>
    </row>
    <row r="287" spans="12:13" ht="15.75" customHeight="1">
      <c r="L287" s="1"/>
      <c r="M287" s="1"/>
    </row>
    <row r="288" spans="12:13" ht="15.75" customHeight="1">
      <c r="L288" s="1"/>
      <c r="M288" s="1"/>
    </row>
    <row r="289" spans="12:13" ht="15.75" customHeight="1">
      <c r="L289" s="1"/>
      <c r="M289" s="1"/>
    </row>
    <row r="290" spans="12:13" ht="15.75" customHeight="1">
      <c r="L290" s="1"/>
      <c r="M290" s="1"/>
    </row>
    <row r="291" spans="12:13" ht="15.75" customHeight="1">
      <c r="L291" s="1"/>
      <c r="M291" s="1"/>
    </row>
    <row r="292" spans="12:13" ht="15.75" customHeight="1">
      <c r="L292" s="1"/>
      <c r="M292" s="1"/>
    </row>
    <row r="293" spans="12:13" ht="15.75" customHeight="1">
      <c r="L293" s="1"/>
      <c r="M293" s="1"/>
    </row>
    <row r="294" spans="12:13" ht="15.75" customHeight="1">
      <c r="L294" s="1"/>
      <c r="M294" s="1"/>
    </row>
    <row r="295" spans="12:13" ht="15.75" customHeight="1">
      <c r="L295" s="1"/>
      <c r="M295" s="1"/>
    </row>
    <row r="296" spans="12:13" ht="15.75" customHeight="1">
      <c r="L296" s="1"/>
      <c r="M296" s="1"/>
    </row>
    <row r="297" spans="12:13" ht="15.75" customHeight="1">
      <c r="L297" s="1"/>
      <c r="M297" s="1"/>
    </row>
    <row r="298" spans="12:13" ht="15.75" customHeight="1">
      <c r="L298" s="1"/>
      <c r="M298" s="1"/>
    </row>
    <row r="299" spans="12:13" ht="15.75" customHeight="1">
      <c r="L299" s="1"/>
      <c r="M299" s="1"/>
    </row>
    <row r="300" spans="12:13" ht="15.75" customHeight="1">
      <c r="L300" s="1"/>
      <c r="M300" s="1"/>
    </row>
    <row r="301" spans="12:13" ht="15.75" customHeight="1">
      <c r="L301" s="1"/>
      <c r="M301" s="1"/>
    </row>
    <row r="302" spans="12:13" ht="15.75" customHeight="1">
      <c r="L302" s="1"/>
      <c r="M302" s="1"/>
    </row>
    <row r="303" spans="12:13" ht="15.75" customHeight="1">
      <c r="L303" s="1"/>
      <c r="M303" s="1"/>
    </row>
    <row r="304" spans="12:13" ht="15.75" customHeight="1">
      <c r="L304" s="1"/>
      <c r="M304" s="1"/>
    </row>
    <row r="305" spans="12:13" ht="15.75" customHeight="1">
      <c r="L305" s="1"/>
      <c r="M305" s="1"/>
    </row>
    <row r="306" spans="12:13" ht="15.75" customHeight="1">
      <c r="L306" s="1"/>
      <c r="M306" s="1"/>
    </row>
    <row r="307" spans="12:13" ht="15.75" customHeight="1">
      <c r="L307" s="1"/>
      <c r="M307" s="1"/>
    </row>
    <row r="308" spans="12:13" ht="15.75" customHeight="1">
      <c r="L308" s="1"/>
      <c r="M308" s="1"/>
    </row>
    <row r="309" spans="12:13" ht="15.75" customHeight="1">
      <c r="L309" s="1"/>
      <c r="M309" s="1"/>
    </row>
    <row r="310" spans="12:13" ht="15.75" customHeight="1">
      <c r="L310" s="1"/>
      <c r="M310" s="1"/>
    </row>
    <row r="311" spans="12:13" ht="15.75" customHeight="1">
      <c r="L311" s="1"/>
      <c r="M311" s="1"/>
    </row>
    <row r="312" spans="12:13" ht="15.75" customHeight="1">
      <c r="L312" s="1"/>
      <c r="M312" s="1"/>
    </row>
    <row r="313" spans="12:13" ht="15.75" customHeight="1">
      <c r="L313" s="1"/>
      <c r="M313" s="1"/>
    </row>
    <row r="314" spans="12:13" ht="15.75" customHeight="1">
      <c r="L314" s="1"/>
      <c r="M314" s="1"/>
    </row>
    <row r="315" spans="12:13" ht="15.75" customHeight="1">
      <c r="L315" s="1"/>
      <c r="M315" s="1"/>
    </row>
    <row r="316" spans="12:13" ht="15.75" customHeight="1">
      <c r="L316" s="1"/>
      <c r="M316" s="1"/>
    </row>
    <row r="317" spans="12:13" ht="15.75" customHeight="1">
      <c r="L317" s="1"/>
      <c r="M317" s="1"/>
    </row>
    <row r="318" spans="12:13" ht="15.75" customHeight="1">
      <c r="L318" s="1"/>
      <c r="M318" s="1"/>
    </row>
    <row r="319" spans="12:13" ht="15.75" customHeight="1">
      <c r="L319" s="1"/>
      <c r="M319" s="1"/>
    </row>
    <row r="320" spans="12:13" ht="15.75" customHeight="1">
      <c r="L320" s="1"/>
      <c r="M320" s="1"/>
    </row>
    <row r="321" spans="12:13" ht="15.75" customHeight="1">
      <c r="L321" s="1"/>
      <c r="M321" s="1"/>
    </row>
    <row r="322" spans="12:13" ht="15.75" customHeight="1">
      <c r="L322" s="1"/>
      <c r="M322" s="1"/>
    </row>
    <row r="323" spans="12:13" ht="15.75" customHeight="1">
      <c r="L323" s="1"/>
      <c r="M323" s="1"/>
    </row>
    <row r="324" spans="12:13" ht="15.75" customHeight="1">
      <c r="L324" s="1"/>
      <c r="M324" s="1"/>
    </row>
    <row r="325" spans="12:13" ht="15.75" customHeight="1">
      <c r="L325" s="1"/>
      <c r="M325" s="1"/>
    </row>
    <row r="326" spans="12:13" ht="15.75" customHeight="1">
      <c r="L326" s="1"/>
      <c r="M326" s="1"/>
    </row>
    <row r="327" spans="12:13" ht="15.75" customHeight="1">
      <c r="L327" s="1"/>
      <c r="M327" s="1"/>
    </row>
    <row r="328" spans="12:13" ht="15.75" customHeight="1">
      <c r="L328" s="1"/>
      <c r="M328" s="1"/>
    </row>
    <row r="329" spans="12:13" ht="15.75" customHeight="1">
      <c r="L329" s="1"/>
      <c r="M329" s="1"/>
    </row>
    <row r="330" spans="12:13" ht="15.75" customHeight="1">
      <c r="L330" s="1"/>
      <c r="M330" s="1"/>
    </row>
    <row r="331" spans="12:13" ht="15.75" customHeight="1">
      <c r="L331" s="1"/>
      <c r="M331" s="1"/>
    </row>
    <row r="332" spans="12:13" ht="15.75" customHeight="1">
      <c r="L332" s="1"/>
      <c r="M332" s="1"/>
    </row>
    <row r="333" spans="12:13" ht="15.75" customHeight="1">
      <c r="L333" s="1"/>
      <c r="M333" s="1"/>
    </row>
    <row r="334" spans="12:13" ht="15.75" customHeight="1">
      <c r="L334" s="1"/>
      <c r="M334" s="1"/>
    </row>
    <row r="335" spans="12:13" ht="15.75" customHeight="1">
      <c r="L335" s="1"/>
      <c r="M335" s="1"/>
    </row>
    <row r="336" spans="12:13" ht="15.75" customHeight="1">
      <c r="L336" s="1"/>
      <c r="M336" s="1"/>
    </row>
    <row r="337" spans="12:13" ht="15.75" customHeight="1">
      <c r="L337" s="1"/>
      <c r="M337" s="1"/>
    </row>
    <row r="338" spans="12:13" ht="15.75" customHeight="1">
      <c r="L338" s="1"/>
      <c r="M338" s="1"/>
    </row>
    <row r="339" spans="12:13" ht="15.75" customHeight="1">
      <c r="L339" s="1"/>
      <c r="M339" s="1"/>
    </row>
    <row r="340" spans="12:13" ht="15.75" customHeight="1">
      <c r="L340" s="1"/>
      <c r="M340" s="1"/>
    </row>
    <row r="341" spans="12:13" ht="15.75" customHeight="1">
      <c r="L341" s="1"/>
      <c r="M341" s="1"/>
    </row>
    <row r="342" spans="12:13" ht="15.75" customHeight="1">
      <c r="L342" s="1"/>
      <c r="M342" s="1"/>
    </row>
    <row r="343" spans="12:13" ht="15.75" customHeight="1">
      <c r="L343" s="1"/>
      <c r="M343" s="1"/>
    </row>
    <row r="344" spans="12:13" ht="15.75" customHeight="1">
      <c r="L344" s="1"/>
      <c r="M344" s="1"/>
    </row>
    <row r="345" spans="12:13" ht="15.75" customHeight="1">
      <c r="L345" s="1"/>
      <c r="M345" s="1"/>
    </row>
    <row r="346" spans="12:13" ht="15.75" customHeight="1">
      <c r="L346" s="1"/>
      <c r="M346" s="1"/>
    </row>
    <row r="347" spans="12:13" ht="15.75" customHeight="1">
      <c r="L347" s="1"/>
      <c r="M347" s="1"/>
    </row>
    <row r="348" spans="12:13" ht="15.75" customHeight="1">
      <c r="L348" s="1"/>
      <c r="M348" s="1"/>
    </row>
    <row r="349" spans="12:13" ht="15.75" customHeight="1">
      <c r="L349" s="1"/>
      <c r="M349" s="1"/>
    </row>
    <row r="350" spans="12:13" ht="15.75" customHeight="1">
      <c r="L350" s="1"/>
      <c r="M350" s="1"/>
    </row>
    <row r="351" spans="12:13" ht="15.75" customHeight="1">
      <c r="L351" s="1"/>
      <c r="M351" s="1"/>
    </row>
    <row r="352" spans="12:13" ht="15.75" customHeight="1">
      <c r="L352" s="1"/>
      <c r="M352" s="1"/>
    </row>
    <row r="353" spans="12:13" ht="15.75" customHeight="1">
      <c r="L353" s="1"/>
      <c r="M353" s="1"/>
    </row>
    <row r="354" spans="12:13" ht="15.75" customHeight="1">
      <c r="L354" s="1"/>
      <c r="M354" s="1"/>
    </row>
    <row r="355" spans="12:13" ht="15.75" customHeight="1">
      <c r="L355" s="1"/>
      <c r="M355" s="1"/>
    </row>
    <row r="356" spans="12:13" ht="15.75" customHeight="1">
      <c r="L356" s="1"/>
      <c r="M356" s="1"/>
    </row>
    <row r="357" spans="12:13" ht="15.75" customHeight="1">
      <c r="L357" s="1"/>
      <c r="M357" s="1"/>
    </row>
    <row r="358" spans="12:13" ht="15.75" customHeight="1">
      <c r="L358" s="1"/>
      <c r="M358" s="1"/>
    </row>
    <row r="359" spans="12:13" ht="15.75" customHeight="1">
      <c r="L359" s="1"/>
      <c r="M359" s="1"/>
    </row>
    <row r="360" spans="12:13" ht="15.75" customHeight="1">
      <c r="L360" s="1"/>
      <c r="M360" s="1"/>
    </row>
    <row r="361" spans="12:13" ht="15.75" customHeight="1">
      <c r="L361" s="1"/>
      <c r="M361" s="1"/>
    </row>
    <row r="362" spans="12:13" ht="15.75" customHeight="1">
      <c r="L362" s="1"/>
      <c r="M362" s="1"/>
    </row>
    <row r="363" spans="12:13" ht="15.75" customHeight="1">
      <c r="L363" s="1"/>
      <c r="M363" s="1"/>
    </row>
    <row r="364" spans="12:13" ht="15.75" customHeight="1">
      <c r="L364" s="1"/>
      <c r="M364" s="1"/>
    </row>
    <row r="365" spans="12:13" ht="15.75" customHeight="1">
      <c r="L365" s="1"/>
      <c r="M365" s="1"/>
    </row>
    <row r="366" spans="12:13" ht="15.75" customHeight="1">
      <c r="L366" s="1"/>
      <c r="M366" s="1"/>
    </row>
    <row r="367" spans="12:13" ht="15.75" customHeight="1">
      <c r="L367" s="1"/>
      <c r="M367" s="1"/>
    </row>
    <row r="368" spans="12:13" ht="15.75" customHeight="1">
      <c r="L368" s="1"/>
      <c r="M368" s="1"/>
    </row>
    <row r="369" spans="12:13" ht="15.75" customHeight="1">
      <c r="L369" s="1"/>
      <c r="M369" s="1"/>
    </row>
    <row r="370" spans="12:13" ht="15.75" customHeight="1">
      <c r="L370" s="1"/>
      <c r="M370" s="1"/>
    </row>
    <row r="371" spans="12:13" ht="15.75" customHeight="1">
      <c r="L371" s="1"/>
      <c r="M371" s="1"/>
    </row>
    <row r="372" spans="12:13" ht="15.75" customHeight="1">
      <c r="L372" s="1"/>
      <c r="M372" s="1"/>
    </row>
    <row r="373" spans="12:13" ht="15.75" customHeight="1">
      <c r="L373" s="1"/>
      <c r="M373" s="1"/>
    </row>
    <row r="374" spans="12:13" ht="15.75" customHeight="1">
      <c r="L374" s="1"/>
      <c r="M374" s="1"/>
    </row>
    <row r="375" spans="12:13" ht="15.75" customHeight="1">
      <c r="L375" s="1"/>
      <c r="M375" s="1"/>
    </row>
    <row r="376" spans="12:13" ht="15.75" customHeight="1">
      <c r="L376" s="1"/>
      <c r="M376" s="1"/>
    </row>
    <row r="377" spans="12:13" ht="15.75" customHeight="1">
      <c r="L377" s="1"/>
      <c r="M377" s="1"/>
    </row>
    <row r="378" spans="12:13" ht="15.75" customHeight="1">
      <c r="L378" s="1"/>
      <c r="M378" s="1"/>
    </row>
    <row r="379" spans="12:13" ht="15.75" customHeight="1">
      <c r="L379" s="1"/>
      <c r="M379" s="1"/>
    </row>
    <row r="380" spans="12:13" ht="15.75" customHeight="1">
      <c r="L380" s="1"/>
      <c r="M380" s="1"/>
    </row>
    <row r="381" spans="12:13" ht="15.75" customHeight="1">
      <c r="L381" s="1"/>
      <c r="M381" s="1"/>
    </row>
    <row r="382" spans="12:13" ht="15.75" customHeight="1">
      <c r="L382" s="1"/>
      <c r="M382" s="1"/>
    </row>
    <row r="383" spans="12:13" ht="15.75" customHeight="1">
      <c r="L383" s="1"/>
      <c r="M383" s="1"/>
    </row>
    <row r="384" spans="12:13" ht="15.75" customHeight="1">
      <c r="L384" s="1"/>
      <c r="M384" s="1"/>
    </row>
    <row r="385" spans="12:13" ht="15.75" customHeight="1">
      <c r="L385" s="1"/>
      <c r="M385" s="1"/>
    </row>
    <row r="386" spans="12:13" ht="15.75" customHeight="1">
      <c r="L386" s="1"/>
      <c r="M386" s="1"/>
    </row>
    <row r="387" spans="12:13" ht="15.75" customHeight="1">
      <c r="L387" s="1"/>
      <c r="M387" s="1"/>
    </row>
    <row r="388" spans="12:13" ht="15.75" customHeight="1">
      <c r="L388" s="1"/>
      <c r="M388" s="1"/>
    </row>
    <row r="389" spans="12:13" ht="15.75" customHeight="1">
      <c r="L389" s="1"/>
      <c r="M389" s="1"/>
    </row>
    <row r="390" spans="12:13" ht="15.75" customHeight="1">
      <c r="L390" s="1"/>
      <c r="M390" s="1"/>
    </row>
    <row r="391" spans="12:13" ht="15.75" customHeight="1">
      <c r="L391" s="1"/>
      <c r="M391" s="1"/>
    </row>
    <row r="392" spans="12:13" ht="15.75" customHeight="1">
      <c r="L392" s="1"/>
      <c r="M392" s="1"/>
    </row>
    <row r="393" spans="12:13" ht="15.75" customHeight="1">
      <c r="L393" s="1"/>
      <c r="M393" s="1"/>
    </row>
    <row r="394" spans="12:13" ht="15.75" customHeight="1">
      <c r="L394" s="1"/>
      <c r="M394" s="1"/>
    </row>
    <row r="395" spans="12:13" ht="15.75" customHeight="1">
      <c r="L395" s="1"/>
      <c r="M395" s="1"/>
    </row>
    <row r="396" spans="12:13" ht="15.75" customHeight="1">
      <c r="L396" s="1"/>
      <c r="M396" s="1"/>
    </row>
    <row r="397" spans="12:13" ht="15.75" customHeight="1">
      <c r="L397" s="1"/>
      <c r="M397" s="1"/>
    </row>
    <row r="398" spans="12:13" ht="15.75" customHeight="1">
      <c r="L398" s="1"/>
      <c r="M398" s="1"/>
    </row>
    <row r="399" spans="12:13" ht="15.75" customHeight="1">
      <c r="L399" s="1"/>
      <c r="M399" s="1"/>
    </row>
    <row r="400" spans="12:13" ht="15.75" customHeight="1">
      <c r="L400" s="1"/>
      <c r="M400" s="1"/>
    </row>
    <row r="401" spans="12:13" ht="15.75" customHeight="1">
      <c r="L401" s="1"/>
      <c r="M401" s="1"/>
    </row>
    <row r="402" spans="12:13" ht="15.75" customHeight="1">
      <c r="L402" s="1"/>
      <c r="M402" s="1"/>
    </row>
    <row r="403" spans="12:13" ht="15.75" customHeight="1">
      <c r="L403" s="1"/>
      <c r="M403" s="1"/>
    </row>
    <row r="404" spans="12:13" ht="15.75" customHeight="1">
      <c r="L404" s="1"/>
      <c r="M404" s="1"/>
    </row>
    <row r="405" spans="12:13" ht="15.75" customHeight="1">
      <c r="L405" s="1"/>
      <c r="M405" s="1"/>
    </row>
    <row r="406" spans="12:13" ht="15.75" customHeight="1">
      <c r="L406" s="1"/>
      <c r="M406" s="1"/>
    </row>
    <row r="407" spans="12:13" ht="15.75" customHeight="1">
      <c r="L407" s="1"/>
      <c r="M407" s="1"/>
    </row>
    <row r="408" spans="12:13" ht="15.75" customHeight="1">
      <c r="L408" s="1"/>
      <c r="M408" s="1"/>
    </row>
    <row r="409" spans="12:13" ht="15.75" customHeight="1">
      <c r="L409" s="1"/>
      <c r="M409" s="1"/>
    </row>
    <row r="410" spans="12:13" ht="15.75" customHeight="1">
      <c r="L410" s="1"/>
      <c r="M410" s="1"/>
    </row>
    <row r="411" spans="12:13" ht="15.75" customHeight="1">
      <c r="L411" s="1"/>
      <c r="M411" s="1"/>
    </row>
    <row r="412" spans="12:13" ht="15.75" customHeight="1">
      <c r="L412" s="1"/>
      <c r="M412" s="1"/>
    </row>
    <row r="413" spans="12:13" ht="15.75" customHeight="1">
      <c r="L413" s="1"/>
      <c r="M413" s="1"/>
    </row>
    <row r="414" spans="12:13" ht="15.75" customHeight="1">
      <c r="L414" s="1"/>
      <c r="M414" s="1"/>
    </row>
    <row r="415" spans="12:13" ht="15.75" customHeight="1">
      <c r="L415" s="1"/>
      <c r="M415" s="1"/>
    </row>
    <row r="416" spans="12:13" ht="15.75" customHeight="1">
      <c r="L416" s="1"/>
      <c r="M416" s="1"/>
    </row>
    <row r="417" spans="12:13" ht="15.75" customHeight="1">
      <c r="L417" s="1"/>
      <c r="M417" s="1"/>
    </row>
    <row r="418" spans="12:13" ht="15.75" customHeight="1">
      <c r="L418" s="1"/>
      <c r="M418" s="1"/>
    </row>
    <row r="419" spans="12:13" ht="15.75" customHeight="1">
      <c r="L419" s="1"/>
      <c r="M419" s="1"/>
    </row>
    <row r="420" spans="12:13" ht="15.75" customHeight="1">
      <c r="L420" s="1"/>
      <c r="M420" s="1"/>
    </row>
    <row r="421" spans="12:13" ht="15.75" customHeight="1">
      <c r="L421" s="1"/>
      <c r="M421" s="1"/>
    </row>
    <row r="422" spans="12:13" ht="15.75" customHeight="1">
      <c r="L422" s="1"/>
      <c r="M422" s="1"/>
    </row>
    <row r="423" spans="12:13" ht="15.75" customHeight="1">
      <c r="L423" s="1"/>
      <c r="M423" s="1"/>
    </row>
    <row r="424" spans="12:13" ht="15.75" customHeight="1">
      <c r="L424" s="1"/>
      <c r="M424" s="1"/>
    </row>
    <row r="425" spans="12:13" ht="15.75" customHeight="1">
      <c r="L425" s="1"/>
      <c r="M425" s="1"/>
    </row>
    <row r="426" spans="12:13" ht="15.75" customHeight="1">
      <c r="L426" s="1"/>
      <c r="M426" s="1"/>
    </row>
    <row r="427" spans="12:13" ht="15.75" customHeight="1">
      <c r="L427" s="1"/>
      <c r="M427" s="1"/>
    </row>
    <row r="428" spans="12:13" ht="15.75" customHeight="1">
      <c r="L428" s="1"/>
      <c r="M428" s="1"/>
    </row>
    <row r="429" spans="12:13" ht="15.75" customHeight="1">
      <c r="L429" s="1"/>
      <c r="M429" s="1"/>
    </row>
    <row r="430" spans="12:13" ht="15.75" customHeight="1">
      <c r="L430" s="1"/>
      <c r="M430" s="1"/>
    </row>
    <row r="431" spans="12:13" ht="15.75" customHeight="1">
      <c r="L431" s="1"/>
      <c r="M431" s="1"/>
    </row>
    <row r="432" spans="12:13" ht="15.75" customHeight="1">
      <c r="L432" s="1"/>
      <c r="M432" s="1"/>
    </row>
    <row r="433" spans="12:13" ht="15.75" customHeight="1">
      <c r="L433" s="1"/>
      <c r="M433" s="1"/>
    </row>
    <row r="434" spans="12:13" ht="15.75" customHeight="1">
      <c r="L434" s="1"/>
      <c r="M434" s="1"/>
    </row>
    <row r="435" spans="12:13" ht="15.75" customHeight="1">
      <c r="L435" s="1"/>
      <c r="M435" s="1"/>
    </row>
    <row r="436" spans="12:13" ht="15.75" customHeight="1">
      <c r="L436" s="1"/>
      <c r="M436" s="1"/>
    </row>
    <row r="437" spans="12:13" ht="15.75" customHeight="1">
      <c r="L437" s="1"/>
      <c r="M437" s="1"/>
    </row>
    <row r="438" spans="12:13" ht="15.75" customHeight="1">
      <c r="L438" s="1"/>
      <c r="M438" s="1"/>
    </row>
    <row r="439" spans="12:13" ht="15.75" customHeight="1">
      <c r="L439" s="1"/>
      <c r="M439" s="1"/>
    </row>
    <row r="440" spans="12:13" ht="15.75" customHeight="1">
      <c r="L440" s="1"/>
      <c r="M440" s="1"/>
    </row>
    <row r="441" spans="12:13" ht="15.75" customHeight="1">
      <c r="L441" s="1"/>
      <c r="M441" s="1"/>
    </row>
    <row r="442" spans="12:13" ht="15.75" customHeight="1">
      <c r="L442" s="1"/>
      <c r="M442" s="1"/>
    </row>
    <row r="443" spans="12:13" ht="15.75" customHeight="1">
      <c r="L443" s="1"/>
      <c r="M443" s="1"/>
    </row>
    <row r="444" spans="12:13" ht="15.75" customHeight="1">
      <c r="L444" s="1"/>
      <c r="M444" s="1"/>
    </row>
    <row r="445" spans="12:13" ht="15.75" customHeight="1">
      <c r="L445" s="1"/>
      <c r="M445" s="1"/>
    </row>
    <row r="446" spans="12:13" ht="15.75" customHeight="1">
      <c r="L446" s="1"/>
      <c r="M446" s="1"/>
    </row>
    <row r="447" spans="12:13" ht="15.75" customHeight="1">
      <c r="L447" s="1"/>
      <c r="M447" s="1"/>
    </row>
    <row r="448" spans="12:13" ht="15.75" customHeight="1">
      <c r="L448" s="1"/>
      <c r="M448" s="1"/>
    </row>
    <row r="449" spans="12:13" ht="15.75" customHeight="1">
      <c r="L449" s="1"/>
      <c r="M449" s="1"/>
    </row>
    <row r="450" spans="12:13" ht="15.75" customHeight="1">
      <c r="L450" s="1"/>
      <c r="M450" s="1"/>
    </row>
    <row r="451" spans="12:13" ht="15.75" customHeight="1">
      <c r="L451" s="1"/>
      <c r="M451" s="1"/>
    </row>
    <row r="452" spans="12:13" ht="15.75" customHeight="1">
      <c r="L452" s="1"/>
      <c r="M452" s="1"/>
    </row>
    <row r="453" spans="12:13" ht="15.75" customHeight="1">
      <c r="L453" s="1"/>
      <c r="M453" s="1"/>
    </row>
    <row r="454" spans="12:13" ht="15.75" customHeight="1">
      <c r="L454" s="1"/>
      <c r="M454" s="1"/>
    </row>
    <row r="455" spans="12:13" ht="15.75" customHeight="1">
      <c r="L455" s="1"/>
      <c r="M455" s="1"/>
    </row>
    <row r="456" spans="12:13" ht="15.75" customHeight="1">
      <c r="L456" s="1"/>
      <c r="M456" s="1"/>
    </row>
    <row r="457" spans="12:13" ht="15.75" customHeight="1">
      <c r="L457" s="1"/>
      <c r="M457" s="1"/>
    </row>
    <row r="458" spans="12:13" ht="15.75" customHeight="1">
      <c r="L458" s="1"/>
      <c r="M458" s="1"/>
    </row>
    <row r="459" spans="12:13" ht="15.75" customHeight="1">
      <c r="L459" s="1"/>
      <c r="M459" s="1"/>
    </row>
    <row r="460" spans="12:13" ht="15.75" customHeight="1">
      <c r="L460" s="1"/>
      <c r="M460" s="1"/>
    </row>
    <row r="461" spans="12:13" ht="15.75" customHeight="1">
      <c r="L461" s="1"/>
      <c r="M461" s="1"/>
    </row>
    <row r="462" spans="12:13" ht="15.75" customHeight="1">
      <c r="L462" s="1"/>
      <c r="M462" s="1"/>
    </row>
    <row r="463" spans="12:13" ht="15.75" customHeight="1">
      <c r="L463" s="1"/>
      <c r="M463" s="1"/>
    </row>
    <row r="464" spans="12:13" ht="15.75" customHeight="1">
      <c r="L464" s="1"/>
      <c r="M464" s="1"/>
    </row>
    <row r="465" spans="12:13" ht="15.75" customHeight="1">
      <c r="L465" s="1"/>
      <c r="M465" s="1"/>
    </row>
    <row r="466" spans="12:13" ht="15.75" customHeight="1">
      <c r="L466" s="1"/>
      <c r="M466" s="1"/>
    </row>
    <row r="467" spans="12:13" ht="15.75" customHeight="1">
      <c r="L467" s="1"/>
      <c r="M467" s="1"/>
    </row>
    <row r="468" spans="12:13" ht="15.75" customHeight="1">
      <c r="L468" s="1"/>
      <c r="M468" s="1"/>
    </row>
    <row r="469" spans="12:13" ht="15.75" customHeight="1">
      <c r="L469" s="1"/>
      <c r="M469" s="1"/>
    </row>
    <row r="470" spans="12:13" ht="15.75" customHeight="1">
      <c r="L470" s="1"/>
      <c r="M470" s="1"/>
    </row>
    <row r="471" spans="12:13" ht="15.75" customHeight="1">
      <c r="L471" s="1"/>
      <c r="M471" s="1"/>
    </row>
    <row r="472" spans="12:13" ht="15.75" customHeight="1">
      <c r="L472" s="1"/>
      <c r="M472" s="1"/>
    </row>
    <row r="473" spans="12:13" ht="15.75" customHeight="1">
      <c r="L473" s="1"/>
      <c r="M473" s="1"/>
    </row>
    <row r="474" spans="12:13" ht="15.75" customHeight="1">
      <c r="L474" s="1"/>
      <c r="M474" s="1"/>
    </row>
    <row r="475" spans="12:13" ht="15.75" customHeight="1">
      <c r="L475" s="1"/>
      <c r="M475" s="1"/>
    </row>
    <row r="476" spans="12:13" ht="15.75" customHeight="1">
      <c r="L476" s="1"/>
      <c r="M476" s="1"/>
    </row>
    <row r="477" spans="12:13" ht="15.75" customHeight="1">
      <c r="L477" s="1"/>
      <c r="M477" s="1"/>
    </row>
    <row r="478" spans="12:13" ht="15.75" customHeight="1">
      <c r="L478" s="1"/>
      <c r="M478" s="1"/>
    </row>
    <row r="479" spans="12:13" ht="15.75" customHeight="1">
      <c r="L479" s="1"/>
      <c r="M479" s="1"/>
    </row>
    <row r="480" spans="12:13" ht="15.75" customHeight="1">
      <c r="L480" s="1"/>
      <c r="M480" s="1"/>
    </row>
    <row r="481" spans="12:13" ht="15.75" customHeight="1">
      <c r="L481" s="1"/>
      <c r="M481" s="1"/>
    </row>
    <row r="482" spans="12:13" ht="15.75" customHeight="1">
      <c r="L482" s="1"/>
      <c r="M482" s="1"/>
    </row>
    <row r="483" spans="12:13" ht="15.75" customHeight="1">
      <c r="L483" s="1"/>
      <c r="M483" s="1"/>
    </row>
    <row r="484" spans="12:13" ht="15.75" customHeight="1">
      <c r="L484" s="1"/>
      <c r="M484" s="1"/>
    </row>
    <row r="485" spans="12:13" ht="15.75" customHeight="1">
      <c r="L485" s="1"/>
      <c r="M485" s="1"/>
    </row>
    <row r="486" spans="12:13" ht="15.75" customHeight="1">
      <c r="L486" s="1"/>
      <c r="M486" s="1"/>
    </row>
    <row r="487" spans="12:13" ht="15.75" customHeight="1">
      <c r="L487" s="1"/>
      <c r="M487" s="1"/>
    </row>
    <row r="488" spans="12:13" ht="15.75" customHeight="1">
      <c r="L488" s="1"/>
      <c r="M488" s="1"/>
    </row>
    <row r="489" spans="12:13" ht="15.75" customHeight="1">
      <c r="L489" s="1"/>
      <c r="M489" s="1"/>
    </row>
    <row r="490" spans="12:13" ht="15.75" customHeight="1">
      <c r="L490" s="1"/>
      <c r="M490" s="1"/>
    </row>
    <row r="491" spans="12:13" ht="15.75" customHeight="1">
      <c r="L491" s="1"/>
      <c r="M491" s="1"/>
    </row>
    <row r="492" spans="12:13" ht="15.75" customHeight="1">
      <c r="L492" s="1"/>
      <c r="M492" s="1"/>
    </row>
    <row r="493" spans="12:13" ht="15.75" customHeight="1">
      <c r="L493" s="1"/>
      <c r="M493" s="1"/>
    </row>
    <row r="494" spans="12:13" ht="15.75" customHeight="1">
      <c r="L494" s="1"/>
      <c r="M494" s="1"/>
    </row>
    <row r="495" spans="12:13" ht="15.75" customHeight="1">
      <c r="L495" s="1"/>
      <c r="M495" s="1"/>
    </row>
    <row r="496" spans="12:13" ht="15.75" customHeight="1">
      <c r="L496" s="1"/>
      <c r="M496" s="1"/>
    </row>
    <row r="497" spans="12:13" ht="15.75" customHeight="1">
      <c r="L497" s="1"/>
      <c r="M497" s="1"/>
    </row>
    <row r="498" spans="12:13" ht="15.75" customHeight="1">
      <c r="L498" s="1"/>
      <c r="M498" s="1"/>
    </row>
    <row r="499" spans="12:13" ht="15.75" customHeight="1">
      <c r="L499" s="1"/>
      <c r="M499" s="1"/>
    </row>
    <row r="500" spans="12:13" ht="15.75" customHeight="1">
      <c r="L500" s="1"/>
      <c r="M500" s="1"/>
    </row>
    <row r="501" spans="12:13" ht="15.75" customHeight="1">
      <c r="L501" s="1"/>
      <c r="M501" s="1"/>
    </row>
    <row r="502" spans="12:13" ht="15.75" customHeight="1">
      <c r="L502" s="1"/>
      <c r="M502" s="1"/>
    </row>
    <row r="503" spans="12:13" ht="15.75" customHeight="1">
      <c r="L503" s="1"/>
      <c r="M503" s="1"/>
    </row>
    <row r="504" spans="12:13" ht="15.75" customHeight="1">
      <c r="L504" s="1"/>
      <c r="M504" s="1"/>
    </row>
    <row r="505" spans="12:13" ht="15.75" customHeight="1">
      <c r="L505" s="1"/>
      <c r="M505" s="1"/>
    </row>
    <row r="506" spans="12:13" ht="15.75" customHeight="1">
      <c r="L506" s="1"/>
      <c r="M506" s="1"/>
    </row>
    <row r="507" spans="12:13" ht="15.75" customHeight="1">
      <c r="L507" s="1"/>
      <c r="M507" s="1"/>
    </row>
    <row r="508" spans="12:13" ht="15.75" customHeight="1">
      <c r="L508" s="1"/>
      <c r="M508" s="1"/>
    </row>
    <row r="509" spans="12:13" ht="15.75" customHeight="1">
      <c r="L509" s="1"/>
      <c r="M509" s="1"/>
    </row>
    <row r="510" spans="12:13" ht="15.75" customHeight="1">
      <c r="L510" s="1"/>
      <c r="M510" s="1"/>
    </row>
    <row r="511" spans="12:13" ht="15.75" customHeight="1">
      <c r="L511" s="1"/>
      <c r="M511" s="1"/>
    </row>
    <row r="512" spans="12:13" ht="15.75" customHeight="1">
      <c r="L512" s="1"/>
      <c r="M512" s="1"/>
    </row>
    <row r="513" spans="12:13" ht="15.75" customHeight="1">
      <c r="L513" s="1"/>
      <c r="M513" s="1"/>
    </row>
    <row r="514" spans="12:13" ht="15.75" customHeight="1">
      <c r="L514" s="1"/>
      <c r="M514" s="1"/>
    </row>
    <row r="515" spans="12:13" ht="15.75" customHeight="1">
      <c r="L515" s="1"/>
      <c r="M515" s="1"/>
    </row>
    <row r="516" spans="12:13" ht="15.75" customHeight="1">
      <c r="L516" s="1"/>
      <c r="M516" s="1"/>
    </row>
    <row r="517" spans="12:13" ht="15.75" customHeight="1">
      <c r="L517" s="1"/>
      <c r="M517" s="1"/>
    </row>
    <row r="518" spans="12:13" ht="15.75" customHeight="1">
      <c r="L518" s="1"/>
      <c r="M518" s="1"/>
    </row>
    <row r="519" spans="12:13" ht="15.75" customHeight="1">
      <c r="L519" s="1"/>
      <c r="M519" s="1"/>
    </row>
    <row r="520" spans="12:13" ht="15.75" customHeight="1">
      <c r="L520" s="1"/>
      <c r="M520" s="1"/>
    </row>
    <row r="521" spans="12:13" ht="15.75" customHeight="1">
      <c r="L521" s="1"/>
      <c r="M521" s="1"/>
    </row>
    <row r="522" spans="12:13" ht="15.75" customHeight="1">
      <c r="L522" s="1"/>
      <c r="M522" s="1"/>
    </row>
    <row r="523" spans="12:13" ht="15.75" customHeight="1">
      <c r="L523" s="1"/>
      <c r="M523" s="1"/>
    </row>
    <row r="524" spans="12:13" ht="15.75" customHeight="1">
      <c r="L524" s="1"/>
      <c r="M524" s="1"/>
    </row>
    <row r="525" spans="12:13" ht="15.75" customHeight="1">
      <c r="L525" s="1"/>
      <c r="M525" s="1"/>
    </row>
    <row r="526" spans="12:13" ht="15.75" customHeight="1">
      <c r="L526" s="1"/>
      <c r="M526" s="1"/>
    </row>
    <row r="527" spans="12:13" ht="15.75" customHeight="1">
      <c r="L527" s="1"/>
      <c r="M527" s="1"/>
    </row>
    <row r="528" spans="12:13" ht="15.75" customHeight="1">
      <c r="L528" s="1"/>
      <c r="M528" s="1"/>
    </row>
    <row r="529" spans="12:13" ht="15.75" customHeight="1">
      <c r="L529" s="1"/>
      <c r="M529" s="1"/>
    </row>
    <row r="530" spans="12:13" ht="15.75" customHeight="1">
      <c r="L530" s="1"/>
      <c r="M530" s="1"/>
    </row>
    <row r="531" spans="12:13" ht="15.75" customHeight="1">
      <c r="L531" s="1"/>
      <c r="M531" s="1"/>
    </row>
    <row r="532" spans="12:13" ht="15.75" customHeight="1">
      <c r="L532" s="1"/>
      <c r="M532" s="1"/>
    </row>
    <row r="533" spans="12:13" ht="15.75" customHeight="1">
      <c r="L533" s="1"/>
      <c r="M533" s="1"/>
    </row>
    <row r="534" spans="12:13" ht="15.75" customHeight="1">
      <c r="L534" s="1"/>
      <c r="M534" s="1"/>
    </row>
    <row r="535" spans="12:13" ht="15.75" customHeight="1">
      <c r="L535" s="1"/>
      <c r="M535" s="1"/>
    </row>
    <row r="536" spans="12:13" ht="15.75" customHeight="1">
      <c r="L536" s="1"/>
      <c r="M536" s="1"/>
    </row>
    <row r="537" spans="12:13" ht="15.75" customHeight="1">
      <c r="L537" s="1"/>
      <c r="M537" s="1"/>
    </row>
    <row r="538" spans="12:13" ht="15.75" customHeight="1">
      <c r="L538" s="1"/>
      <c r="M538" s="1"/>
    </row>
    <row r="539" spans="12:13" ht="15.75" customHeight="1">
      <c r="L539" s="1"/>
      <c r="M539" s="1"/>
    </row>
    <row r="540" spans="12:13" ht="15.75" customHeight="1">
      <c r="L540" s="1"/>
      <c r="M540" s="1"/>
    </row>
    <row r="541" spans="12:13" ht="15.75" customHeight="1">
      <c r="L541" s="1"/>
      <c r="M541" s="1"/>
    </row>
    <row r="542" spans="12:13" ht="15.75" customHeight="1">
      <c r="L542" s="1"/>
      <c r="M542" s="1"/>
    </row>
    <row r="543" spans="12:13" ht="15.75" customHeight="1">
      <c r="L543" s="1"/>
      <c r="M543" s="1"/>
    </row>
    <row r="544" spans="12:13" ht="15.75" customHeight="1">
      <c r="L544" s="1"/>
      <c r="M544" s="1"/>
    </row>
    <row r="545" spans="12:13" ht="15.75" customHeight="1">
      <c r="L545" s="1"/>
      <c r="M545" s="1"/>
    </row>
    <row r="546" spans="12:13" ht="15.75" customHeight="1">
      <c r="L546" s="1"/>
      <c r="M546" s="1"/>
    </row>
    <row r="547" spans="12:13" ht="15.75" customHeight="1">
      <c r="L547" s="1"/>
      <c r="M547" s="1"/>
    </row>
    <row r="548" spans="12:13" ht="15.75" customHeight="1">
      <c r="L548" s="1"/>
      <c r="M548" s="1"/>
    </row>
    <row r="549" spans="12:13" ht="15.75" customHeight="1">
      <c r="L549" s="1"/>
      <c r="M549" s="1"/>
    </row>
    <row r="550" spans="12:13" ht="15.75" customHeight="1">
      <c r="L550" s="1"/>
      <c r="M550" s="1"/>
    </row>
    <row r="551" spans="12:13" ht="15.75" customHeight="1">
      <c r="L551" s="1"/>
      <c r="M551" s="1"/>
    </row>
    <row r="552" spans="12:13" ht="15.75" customHeight="1">
      <c r="L552" s="1"/>
      <c r="M552" s="1"/>
    </row>
    <row r="553" spans="12:13" ht="15.75" customHeight="1">
      <c r="L553" s="1"/>
      <c r="M553" s="1"/>
    </row>
    <row r="554" spans="12:13" ht="15.75" customHeight="1">
      <c r="L554" s="1"/>
      <c r="M554" s="1"/>
    </row>
    <row r="555" spans="12:13" ht="15.75" customHeight="1">
      <c r="L555" s="1"/>
      <c r="M555" s="1"/>
    </row>
    <row r="556" spans="12:13" ht="15.75" customHeight="1">
      <c r="L556" s="1"/>
      <c r="M556" s="1"/>
    </row>
    <row r="557" spans="12:13" ht="15.75" customHeight="1">
      <c r="L557" s="1"/>
      <c r="M557" s="1"/>
    </row>
    <row r="558" spans="12:13" ht="15.75" customHeight="1">
      <c r="L558" s="1"/>
      <c r="M558" s="1"/>
    </row>
    <row r="559" spans="12:13" ht="15.75" customHeight="1">
      <c r="L559" s="1"/>
      <c r="M559" s="1"/>
    </row>
    <row r="560" spans="12:13" ht="15.75" customHeight="1">
      <c r="L560" s="1"/>
      <c r="M560" s="1"/>
    </row>
    <row r="561" spans="12:13" ht="15.75" customHeight="1">
      <c r="L561" s="1"/>
      <c r="M561" s="1"/>
    </row>
    <row r="562" spans="12:13" ht="15.75" customHeight="1">
      <c r="L562" s="1"/>
      <c r="M562" s="1"/>
    </row>
    <row r="563" spans="12:13" ht="15.75" customHeight="1">
      <c r="L563" s="1"/>
      <c r="M563" s="1"/>
    </row>
    <row r="564" spans="12:13" ht="15.75" customHeight="1">
      <c r="L564" s="1"/>
      <c r="M564" s="1"/>
    </row>
    <row r="565" spans="12:13" ht="15.75" customHeight="1">
      <c r="L565" s="1"/>
      <c r="M565" s="1"/>
    </row>
    <row r="566" spans="12:13" ht="15.75" customHeight="1">
      <c r="L566" s="1"/>
      <c r="M566" s="1"/>
    </row>
    <row r="567" spans="12:13" ht="15.75" customHeight="1">
      <c r="L567" s="1"/>
      <c r="M567" s="1"/>
    </row>
    <row r="568" spans="12:13" ht="15.75" customHeight="1">
      <c r="L568" s="1"/>
      <c r="M568" s="1"/>
    </row>
    <row r="569" spans="12:13" ht="15.75" customHeight="1">
      <c r="L569" s="1"/>
      <c r="M569" s="1"/>
    </row>
    <row r="570" spans="12:13" ht="15.75" customHeight="1">
      <c r="L570" s="1"/>
      <c r="M570" s="1"/>
    </row>
    <row r="571" spans="12:13" ht="15.75" customHeight="1">
      <c r="L571" s="1"/>
      <c r="M571" s="1"/>
    </row>
    <row r="572" spans="12:13" ht="15.75" customHeight="1">
      <c r="L572" s="1"/>
      <c r="M572" s="1"/>
    </row>
    <row r="573" spans="12:13" ht="15.75" customHeight="1">
      <c r="L573" s="1"/>
      <c r="M573" s="1"/>
    </row>
    <row r="574" spans="12:13" ht="15.75" customHeight="1">
      <c r="L574" s="1"/>
      <c r="M574" s="1"/>
    </row>
    <row r="575" spans="12:13" ht="15.75" customHeight="1">
      <c r="L575" s="1"/>
      <c r="M575" s="1"/>
    </row>
    <row r="576" spans="12:13" ht="15.75" customHeight="1">
      <c r="L576" s="1"/>
      <c r="M576" s="1"/>
    </row>
    <row r="577" spans="12:13" ht="15.75" customHeight="1">
      <c r="L577" s="1"/>
      <c r="M577" s="1"/>
    </row>
    <row r="578" spans="12:13" ht="15.75" customHeight="1">
      <c r="L578" s="1"/>
      <c r="M578" s="1"/>
    </row>
    <row r="579" spans="12:13" ht="15.75" customHeight="1">
      <c r="L579" s="1"/>
      <c r="M579" s="1"/>
    </row>
    <row r="580" spans="12:13" ht="15.75" customHeight="1">
      <c r="L580" s="1"/>
      <c r="M580" s="1"/>
    </row>
    <row r="581" spans="12:13" ht="15.75" customHeight="1">
      <c r="L581" s="1"/>
      <c r="M581" s="1"/>
    </row>
    <row r="582" spans="12:13" ht="15.75" customHeight="1">
      <c r="L582" s="1"/>
      <c r="M582" s="1"/>
    </row>
    <row r="583" spans="12:13" ht="15.75" customHeight="1">
      <c r="L583" s="1"/>
      <c r="M583" s="1"/>
    </row>
    <row r="584" spans="12:13" ht="15.75" customHeight="1">
      <c r="L584" s="1"/>
      <c r="M584" s="1"/>
    </row>
    <row r="585" spans="12:13" ht="15.75" customHeight="1">
      <c r="L585" s="1"/>
      <c r="M585" s="1"/>
    </row>
    <row r="586" spans="12:13" ht="15.75" customHeight="1">
      <c r="L586" s="1"/>
      <c r="M586" s="1"/>
    </row>
    <row r="587" spans="12:13" ht="15.75" customHeight="1">
      <c r="L587" s="1"/>
      <c r="M587" s="1"/>
    </row>
    <row r="588" spans="12:13" ht="15.75" customHeight="1">
      <c r="L588" s="1"/>
      <c r="M588" s="1"/>
    </row>
    <row r="589" spans="12:13" ht="15.75" customHeight="1">
      <c r="L589" s="1"/>
      <c r="M589" s="1"/>
    </row>
    <row r="590" spans="12:13" ht="15.75" customHeight="1">
      <c r="L590" s="1"/>
      <c r="M590" s="1"/>
    </row>
    <row r="591" spans="12:13" ht="15.75" customHeight="1">
      <c r="L591" s="1"/>
      <c r="M591" s="1"/>
    </row>
    <row r="592" spans="12:13" ht="15.75" customHeight="1">
      <c r="L592" s="1"/>
      <c r="M592" s="1"/>
    </row>
    <row r="593" spans="12:13" ht="15.75" customHeight="1">
      <c r="L593" s="1"/>
      <c r="M593" s="1"/>
    </row>
    <row r="594" spans="12:13" ht="15.75" customHeight="1">
      <c r="L594" s="1"/>
      <c r="M594" s="1"/>
    </row>
    <row r="595" spans="12:13" ht="15.75" customHeight="1">
      <c r="L595" s="1"/>
      <c r="M595" s="1"/>
    </row>
    <row r="596" spans="12:13" ht="15.75" customHeight="1">
      <c r="L596" s="1"/>
      <c r="M596" s="1"/>
    </row>
    <row r="597" spans="12:13" ht="15.75" customHeight="1">
      <c r="L597" s="1"/>
      <c r="M597" s="1"/>
    </row>
    <row r="598" spans="12:13" ht="15.75" customHeight="1">
      <c r="L598" s="1"/>
      <c r="M598" s="1"/>
    </row>
    <row r="599" spans="12:13" ht="15.75" customHeight="1">
      <c r="L599" s="1"/>
      <c r="M599" s="1"/>
    </row>
    <row r="600" spans="12:13" ht="15.75" customHeight="1">
      <c r="L600" s="1"/>
      <c r="M600" s="1"/>
    </row>
    <row r="601" spans="12:13" ht="15.75" customHeight="1">
      <c r="L601" s="1"/>
      <c r="M601" s="1"/>
    </row>
    <row r="602" spans="12:13" ht="15.75" customHeight="1">
      <c r="L602" s="1"/>
      <c r="M602" s="1"/>
    </row>
    <row r="603" spans="12:13" ht="15.75" customHeight="1">
      <c r="L603" s="1"/>
      <c r="M603" s="1"/>
    </row>
    <row r="604" spans="12:13" ht="15.75" customHeight="1">
      <c r="L604" s="1"/>
      <c r="M604" s="1"/>
    </row>
    <row r="605" spans="12:13" ht="15.75" customHeight="1">
      <c r="L605" s="1"/>
      <c r="M605" s="1"/>
    </row>
    <row r="606" spans="12:13" ht="15.75" customHeight="1">
      <c r="L606" s="1"/>
      <c r="M606" s="1"/>
    </row>
    <row r="607" spans="12:13" ht="15.75" customHeight="1">
      <c r="L607" s="1"/>
      <c r="M607" s="1"/>
    </row>
    <row r="608" spans="12:13" ht="15.75" customHeight="1">
      <c r="L608" s="1"/>
      <c r="M608" s="1"/>
    </row>
    <row r="609" spans="12:13" ht="15.75" customHeight="1">
      <c r="L609" s="1"/>
      <c r="M609" s="1"/>
    </row>
    <row r="610" spans="12:13" ht="15.75" customHeight="1">
      <c r="L610" s="1"/>
      <c r="M610" s="1"/>
    </row>
    <row r="611" spans="12:13" ht="15.75" customHeight="1">
      <c r="L611" s="1"/>
      <c r="M611" s="1"/>
    </row>
    <row r="612" spans="12:13" ht="15.75" customHeight="1">
      <c r="L612" s="1"/>
      <c r="M612" s="1"/>
    </row>
    <row r="613" spans="12:13" ht="15.75" customHeight="1">
      <c r="L613" s="1"/>
      <c r="M613" s="1"/>
    </row>
    <row r="614" spans="12:13" ht="15.75" customHeight="1">
      <c r="L614" s="1"/>
      <c r="M614" s="1"/>
    </row>
    <row r="615" spans="12:13" ht="15.75" customHeight="1">
      <c r="L615" s="1"/>
      <c r="M615" s="1"/>
    </row>
    <row r="616" spans="12:13" ht="15.75" customHeight="1">
      <c r="L616" s="1"/>
      <c r="M616" s="1"/>
    </row>
    <row r="617" spans="12:13" ht="15.75" customHeight="1">
      <c r="L617" s="1"/>
      <c r="M617" s="1"/>
    </row>
    <row r="618" spans="12:13" ht="15.75" customHeight="1">
      <c r="L618" s="1"/>
      <c r="M618" s="1"/>
    </row>
    <row r="619" spans="12:13" ht="15.75" customHeight="1">
      <c r="L619" s="1"/>
      <c r="M619" s="1"/>
    </row>
    <row r="620" spans="12:13" ht="15.75" customHeight="1">
      <c r="L620" s="1"/>
      <c r="M620" s="1"/>
    </row>
    <row r="621" spans="12:13" ht="15.75" customHeight="1">
      <c r="L621" s="1"/>
      <c r="M621" s="1"/>
    </row>
    <row r="622" spans="12:13" ht="15.75" customHeight="1">
      <c r="L622" s="1"/>
      <c r="M622" s="1"/>
    </row>
    <row r="623" spans="12:13" ht="15.75" customHeight="1">
      <c r="L623" s="1"/>
      <c r="M623" s="1"/>
    </row>
    <row r="624" spans="12:13" ht="15.75" customHeight="1">
      <c r="L624" s="1"/>
      <c r="M624" s="1"/>
    </row>
    <row r="625" spans="12:13" ht="15.75" customHeight="1">
      <c r="L625" s="1"/>
      <c r="M625" s="1"/>
    </row>
    <row r="626" spans="12:13" ht="15.75" customHeight="1">
      <c r="L626" s="1"/>
      <c r="M626" s="1"/>
    </row>
    <row r="627" spans="12:13" ht="15.75" customHeight="1">
      <c r="L627" s="1"/>
      <c r="M627" s="1"/>
    </row>
    <row r="628" spans="12:13" ht="15.75" customHeight="1">
      <c r="L628" s="1"/>
      <c r="M628" s="1"/>
    </row>
    <row r="629" spans="12:13" ht="15.75" customHeight="1">
      <c r="L629" s="1"/>
      <c r="M629" s="1"/>
    </row>
    <row r="630" spans="12:13" ht="15.75" customHeight="1">
      <c r="L630" s="1"/>
      <c r="M630" s="1"/>
    </row>
    <row r="631" spans="12:13" ht="15.75" customHeight="1">
      <c r="L631" s="1"/>
      <c r="M631" s="1"/>
    </row>
    <row r="632" spans="12:13" ht="15.75" customHeight="1">
      <c r="L632" s="1"/>
      <c r="M632" s="1"/>
    </row>
    <row r="633" spans="12:13" ht="15.75" customHeight="1">
      <c r="L633" s="1"/>
      <c r="M633" s="1"/>
    </row>
    <row r="634" spans="12:13" ht="15.75" customHeight="1">
      <c r="L634" s="1"/>
      <c r="M634" s="1"/>
    </row>
    <row r="635" spans="12:13" ht="15.75" customHeight="1">
      <c r="L635" s="1"/>
      <c r="M635" s="1"/>
    </row>
    <row r="636" spans="12:13" ht="15.75" customHeight="1">
      <c r="L636" s="1"/>
      <c r="M636" s="1"/>
    </row>
    <row r="637" spans="12:13" ht="15.75" customHeight="1">
      <c r="L637" s="1"/>
      <c r="M637" s="1"/>
    </row>
    <row r="638" spans="12:13" ht="15.75" customHeight="1">
      <c r="L638" s="1"/>
      <c r="M638" s="1"/>
    </row>
    <row r="639" spans="12:13" ht="15.75" customHeight="1">
      <c r="L639" s="1"/>
      <c r="M639" s="1"/>
    </row>
    <row r="640" spans="12:13" ht="15.75" customHeight="1">
      <c r="L640" s="1"/>
      <c r="M640" s="1"/>
    </row>
    <row r="641" spans="12:13" ht="15.75" customHeight="1">
      <c r="L641" s="1"/>
      <c r="M641" s="1"/>
    </row>
    <row r="642" spans="12:13" ht="15.75" customHeight="1">
      <c r="L642" s="1"/>
      <c r="M642" s="1"/>
    </row>
    <row r="643" spans="12:13" ht="15.75" customHeight="1">
      <c r="L643" s="1"/>
      <c r="M643" s="1"/>
    </row>
    <row r="644" spans="12:13" ht="15.75" customHeight="1">
      <c r="L644" s="1"/>
      <c r="M644" s="1"/>
    </row>
    <row r="645" spans="12:13" ht="15.75" customHeight="1">
      <c r="L645" s="1"/>
      <c r="M645" s="1"/>
    </row>
    <row r="646" spans="12:13" ht="15.75" customHeight="1">
      <c r="L646" s="1"/>
      <c r="M646" s="1"/>
    </row>
    <row r="647" spans="12:13" ht="15.75" customHeight="1">
      <c r="L647" s="1"/>
      <c r="M647" s="1"/>
    </row>
    <row r="648" spans="12:13" ht="15.75" customHeight="1">
      <c r="L648" s="1"/>
      <c r="M648" s="1"/>
    </row>
    <row r="649" spans="12:13" ht="15.75" customHeight="1">
      <c r="L649" s="1"/>
      <c r="M649" s="1"/>
    </row>
    <row r="650" spans="12:13" ht="15.75" customHeight="1">
      <c r="L650" s="1"/>
      <c r="M650" s="1"/>
    </row>
    <row r="651" spans="12:13" ht="15.75" customHeight="1">
      <c r="L651" s="1"/>
      <c r="M651" s="1"/>
    </row>
    <row r="652" spans="12:13" ht="15.75" customHeight="1">
      <c r="L652" s="1"/>
      <c r="M652" s="1"/>
    </row>
    <row r="653" spans="12:13" ht="15.75" customHeight="1">
      <c r="L653" s="1"/>
      <c r="M653" s="1"/>
    </row>
    <row r="654" spans="12:13" ht="15.75" customHeight="1">
      <c r="L654" s="1"/>
      <c r="M654" s="1"/>
    </row>
    <row r="655" spans="12:13" ht="15.75" customHeight="1">
      <c r="L655" s="1"/>
      <c r="M655" s="1"/>
    </row>
    <row r="656" spans="12:13" ht="15.75" customHeight="1">
      <c r="L656" s="1"/>
      <c r="M656" s="1"/>
    </row>
    <row r="657" spans="12:13" ht="15.75" customHeight="1">
      <c r="L657" s="1"/>
      <c r="M657" s="1"/>
    </row>
    <row r="658" spans="12:13" ht="15.75" customHeight="1">
      <c r="L658" s="1"/>
      <c r="M658" s="1"/>
    </row>
    <row r="659" spans="12:13" ht="15.75" customHeight="1">
      <c r="L659" s="1"/>
      <c r="M659" s="1"/>
    </row>
    <row r="660" spans="12:13" ht="15.75" customHeight="1">
      <c r="L660" s="1"/>
      <c r="M660" s="1"/>
    </row>
    <row r="661" spans="12:13" ht="15.75" customHeight="1">
      <c r="L661" s="1"/>
      <c r="M661" s="1"/>
    </row>
    <row r="662" spans="12:13" ht="15.75" customHeight="1">
      <c r="L662" s="1"/>
      <c r="M662" s="1"/>
    </row>
    <row r="663" spans="12:13" ht="15.75" customHeight="1">
      <c r="L663" s="1"/>
      <c r="M663" s="1"/>
    </row>
    <row r="664" spans="12:13" ht="15.75" customHeight="1">
      <c r="L664" s="1"/>
      <c r="M664" s="1"/>
    </row>
    <row r="665" spans="12:13" ht="15.75" customHeight="1">
      <c r="L665" s="1"/>
      <c r="M665" s="1"/>
    </row>
    <row r="666" spans="12:13" ht="15.75" customHeight="1">
      <c r="L666" s="1"/>
      <c r="M666" s="1"/>
    </row>
    <row r="667" spans="12:13" ht="15.75" customHeight="1">
      <c r="L667" s="1"/>
      <c r="M667" s="1"/>
    </row>
    <row r="668" spans="12:13" ht="15.75" customHeight="1">
      <c r="L668" s="1"/>
      <c r="M668" s="1"/>
    </row>
    <row r="669" spans="12:13" ht="15.75" customHeight="1">
      <c r="L669" s="1"/>
      <c r="M669" s="1"/>
    </row>
    <row r="670" spans="12:13" ht="15.75" customHeight="1">
      <c r="L670" s="1"/>
      <c r="M670" s="1"/>
    </row>
    <row r="671" spans="12:13" ht="15.75" customHeight="1">
      <c r="L671" s="1"/>
      <c r="M671" s="1"/>
    </row>
    <row r="672" spans="12:13" ht="15.75" customHeight="1">
      <c r="L672" s="1"/>
      <c r="M672" s="1"/>
    </row>
    <row r="673" spans="12:13" ht="15.75" customHeight="1">
      <c r="L673" s="1"/>
      <c r="M673" s="1"/>
    </row>
    <row r="674" spans="12:13" ht="15.75" customHeight="1">
      <c r="L674" s="1"/>
      <c r="M674" s="1"/>
    </row>
    <row r="675" spans="12:13" ht="15.75" customHeight="1">
      <c r="L675" s="1"/>
      <c r="M675" s="1"/>
    </row>
    <row r="676" spans="12:13" ht="15.75" customHeight="1">
      <c r="L676" s="1"/>
      <c r="M676" s="1"/>
    </row>
    <row r="677" spans="12:13" ht="15.75" customHeight="1">
      <c r="L677" s="1"/>
      <c r="M677" s="1"/>
    </row>
    <row r="678" spans="12:13" ht="15.75" customHeight="1">
      <c r="L678" s="1"/>
      <c r="M678" s="1"/>
    </row>
    <row r="679" spans="12:13" ht="15.75" customHeight="1">
      <c r="L679" s="1"/>
      <c r="M679" s="1"/>
    </row>
    <row r="680" spans="12:13" ht="15.75" customHeight="1">
      <c r="L680" s="1"/>
      <c r="M680" s="1"/>
    </row>
    <row r="681" spans="12:13" ht="15.75" customHeight="1">
      <c r="L681" s="1"/>
      <c r="M681" s="1"/>
    </row>
    <row r="682" spans="12:13" ht="15.75" customHeight="1">
      <c r="L682" s="1"/>
      <c r="M682" s="1"/>
    </row>
    <row r="683" spans="12:13" ht="15.75" customHeight="1">
      <c r="L683" s="1"/>
      <c r="M683" s="1"/>
    </row>
    <row r="684" spans="12:13" ht="15.75" customHeight="1">
      <c r="L684" s="1"/>
      <c r="M684" s="1"/>
    </row>
    <row r="685" spans="12:13" ht="15.75" customHeight="1">
      <c r="L685" s="1"/>
      <c r="M685" s="1"/>
    </row>
    <row r="686" spans="12:13" ht="15.75" customHeight="1">
      <c r="L686" s="1"/>
      <c r="M686" s="1"/>
    </row>
    <row r="687" spans="12:13" ht="15.75" customHeight="1">
      <c r="L687" s="1"/>
      <c r="M687" s="1"/>
    </row>
    <row r="688" spans="12:13" ht="15.75" customHeight="1">
      <c r="L688" s="1"/>
      <c r="M688" s="1"/>
    </row>
    <row r="689" spans="12:13" ht="15.75" customHeight="1">
      <c r="L689" s="1"/>
      <c r="M689" s="1"/>
    </row>
    <row r="690" spans="12:13" ht="15.75" customHeight="1">
      <c r="L690" s="1"/>
      <c r="M690" s="1"/>
    </row>
    <row r="691" spans="12:13" ht="15.75" customHeight="1">
      <c r="L691" s="1"/>
      <c r="M691" s="1"/>
    </row>
    <row r="692" spans="12:13" ht="15.75" customHeight="1">
      <c r="L692" s="1"/>
      <c r="M692" s="1"/>
    </row>
    <row r="693" spans="12:13" ht="15.75" customHeight="1">
      <c r="L693" s="1"/>
      <c r="M693" s="1"/>
    </row>
    <row r="694" spans="12:13" ht="15.75" customHeight="1">
      <c r="L694" s="1"/>
      <c r="M694" s="1"/>
    </row>
    <row r="695" spans="12:13" ht="15.75" customHeight="1">
      <c r="L695" s="1"/>
      <c r="M695" s="1"/>
    </row>
    <row r="696" spans="12:13" ht="15.75" customHeight="1">
      <c r="L696" s="1"/>
      <c r="M696" s="1"/>
    </row>
    <row r="697" spans="12:13" ht="15.75" customHeight="1">
      <c r="L697" s="1"/>
      <c r="M697" s="1"/>
    </row>
    <row r="698" spans="12:13" ht="15.75" customHeight="1">
      <c r="L698" s="1"/>
      <c r="M698" s="1"/>
    </row>
    <row r="699" spans="12:13" ht="15.75" customHeight="1">
      <c r="L699" s="1"/>
      <c r="M699" s="1"/>
    </row>
    <row r="700" spans="12:13" ht="15.75" customHeight="1">
      <c r="L700" s="1"/>
      <c r="M700" s="1"/>
    </row>
    <row r="701" spans="12:13" ht="15.75" customHeight="1">
      <c r="L701" s="1"/>
      <c r="M701" s="1"/>
    </row>
    <row r="702" spans="12:13" ht="15.75" customHeight="1">
      <c r="L702" s="1"/>
      <c r="M702" s="1"/>
    </row>
    <row r="703" spans="12:13" ht="15.75" customHeight="1">
      <c r="L703" s="1"/>
      <c r="M703" s="1"/>
    </row>
    <row r="704" spans="12:13" ht="15.75" customHeight="1">
      <c r="L704" s="1"/>
      <c r="M704" s="1"/>
    </row>
    <row r="705" spans="12:13" ht="15.75" customHeight="1">
      <c r="L705" s="1"/>
      <c r="M705" s="1"/>
    </row>
    <row r="706" spans="12:13" ht="15.75" customHeight="1">
      <c r="L706" s="1"/>
      <c r="M706" s="1"/>
    </row>
    <row r="707" spans="12:13" ht="15.75" customHeight="1">
      <c r="L707" s="1"/>
      <c r="M707" s="1"/>
    </row>
    <row r="708" spans="12:13" ht="15.75" customHeight="1">
      <c r="L708" s="1"/>
      <c r="M708" s="1"/>
    </row>
    <row r="709" spans="12:13" ht="15.75" customHeight="1">
      <c r="L709" s="1"/>
      <c r="M709" s="1"/>
    </row>
    <row r="710" spans="12:13" ht="15.75" customHeight="1">
      <c r="L710" s="1"/>
      <c r="M710" s="1"/>
    </row>
    <row r="711" spans="12:13" ht="15.75" customHeight="1">
      <c r="L711" s="1"/>
      <c r="M711" s="1"/>
    </row>
    <row r="712" spans="12:13" ht="15.75" customHeight="1">
      <c r="L712" s="1"/>
      <c r="M712" s="1"/>
    </row>
    <row r="713" spans="12:13" ht="15.75" customHeight="1">
      <c r="L713" s="1"/>
      <c r="M713" s="1"/>
    </row>
    <row r="714" spans="12:13" ht="15.75" customHeight="1">
      <c r="L714" s="1"/>
      <c r="M714" s="1"/>
    </row>
    <row r="715" spans="12:13" ht="15.75" customHeight="1">
      <c r="L715" s="1"/>
      <c r="M715" s="1"/>
    </row>
    <row r="716" spans="12:13" ht="15.75" customHeight="1">
      <c r="L716" s="1"/>
      <c r="M716" s="1"/>
    </row>
    <row r="717" spans="12:13" ht="15.75" customHeight="1">
      <c r="L717" s="1"/>
      <c r="M717" s="1"/>
    </row>
    <row r="718" spans="12:13" ht="15.75" customHeight="1">
      <c r="L718" s="1"/>
      <c r="M718" s="1"/>
    </row>
    <row r="719" spans="12:13" ht="15.75" customHeight="1">
      <c r="L719" s="1"/>
      <c r="M719" s="1"/>
    </row>
    <row r="720" spans="12:13" ht="15.75" customHeight="1">
      <c r="L720" s="1"/>
      <c r="M720" s="1"/>
    </row>
    <row r="721" spans="12:13" ht="15.75" customHeight="1">
      <c r="L721" s="1"/>
      <c r="M721" s="1"/>
    </row>
    <row r="722" spans="12:13" ht="15.75" customHeight="1">
      <c r="L722" s="1"/>
      <c r="M722" s="1"/>
    </row>
    <row r="723" spans="12:13" ht="15.75" customHeight="1">
      <c r="L723" s="1"/>
      <c r="M723" s="1"/>
    </row>
    <row r="724" spans="12:13" ht="15.75" customHeight="1">
      <c r="L724" s="1"/>
      <c r="M724" s="1"/>
    </row>
    <row r="725" spans="12:13" ht="15.75" customHeight="1">
      <c r="L725" s="1"/>
      <c r="M725" s="1"/>
    </row>
    <row r="726" spans="12:13" ht="15.75" customHeight="1">
      <c r="L726" s="1"/>
      <c r="M726" s="1"/>
    </row>
    <row r="727" spans="12:13" ht="15.75" customHeight="1">
      <c r="L727" s="1"/>
      <c r="M727" s="1"/>
    </row>
    <row r="728" spans="12:13" ht="15.75" customHeight="1">
      <c r="L728" s="1"/>
      <c r="M728" s="1"/>
    </row>
    <row r="729" spans="12:13" ht="15.75" customHeight="1">
      <c r="L729" s="1"/>
      <c r="M729" s="1"/>
    </row>
    <row r="730" spans="12:13" ht="15.75" customHeight="1">
      <c r="L730" s="1"/>
      <c r="M730" s="1"/>
    </row>
    <row r="731" spans="12:13" ht="15.75" customHeight="1">
      <c r="L731" s="1"/>
      <c r="M731" s="1"/>
    </row>
    <row r="732" spans="12:13" ht="15.75" customHeight="1">
      <c r="L732" s="1"/>
      <c r="M732" s="1"/>
    </row>
    <row r="733" spans="12:13" ht="15.75" customHeight="1">
      <c r="L733" s="1"/>
      <c r="M733" s="1"/>
    </row>
    <row r="734" spans="12:13" ht="15.75" customHeight="1">
      <c r="L734" s="1"/>
      <c r="M734" s="1"/>
    </row>
    <row r="735" spans="12:13" ht="15.75" customHeight="1">
      <c r="L735" s="1"/>
      <c r="M735" s="1"/>
    </row>
    <row r="736" spans="12:13" ht="15.75" customHeight="1">
      <c r="L736" s="1"/>
      <c r="M736" s="1"/>
    </row>
    <row r="737" spans="12:13" ht="15.75" customHeight="1">
      <c r="L737" s="1"/>
      <c r="M737" s="1"/>
    </row>
    <row r="738" spans="12:13" ht="15.75" customHeight="1">
      <c r="L738" s="1"/>
      <c r="M738" s="1"/>
    </row>
    <row r="739" spans="12:13" ht="15.75" customHeight="1">
      <c r="L739" s="1"/>
      <c r="M739" s="1"/>
    </row>
    <row r="740" spans="12:13" ht="15.75" customHeight="1">
      <c r="L740" s="1"/>
      <c r="M740" s="1"/>
    </row>
    <row r="741" spans="12:13" ht="15.75" customHeight="1">
      <c r="L741" s="1"/>
      <c r="M741" s="1"/>
    </row>
    <row r="742" spans="12:13" ht="15.75" customHeight="1">
      <c r="L742" s="1"/>
      <c r="M742" s="1"/>
    </row>
    <row r="743" spans="12:13" ht="15.75" customHeight="1">
      <c r="L743" s="1"/>
      <c r="M743" s="1"/>
    </row>
    <row r="744" spans="12:13" ht="15.75" customHeight="1">
      <c r="L744" s="1"/>
      <c r="M744" s="1"/>
    </row>
    <row r="745" spans="12:13" ht="15.75" customHeight="1">
      <c r="L745" s="1"/>
      <c r="M745" s="1"/>
    </row>
    <row r="746" spans="12:13" ht="15.75" customHeight="1">
      <c r="L746" s="1"/>
      <c r="M746" s="1"/>
    </row>
    <row r="747" spans="12:13" ht="15.75" customHeight="1">
      <c r="L747" s="1"/>
      <c r="M747" s="1"/>
    </row>
    <row r="748" spans="12:13" ht="15.75" customHeight="1">
      <c r="L748" s="1"/>
      <c r="M748" s="1"/>
    </row>
    <row r="749" spans="12:13" ht="15.75" customHeight="1">
      <c r="L749" s="1"/>
      <c r="M749" s="1"/>
    </row>
    <row r="750" spans="12:13" ht="15.75" customHeight="1">
      <c r="L750" s="1"/>
      <c r="M750" s="1"/>
    </row>
    <row r="751" spans="12:13" ht="15.75" customHeight="1">
      <c r="L751" s="1"/>
      <c r="M751" s="1"/>
    </row>
    <row r="752" spans="12:13" ht="15.75" customHeight="1">
      <c r="L752" s="1"/>
      <c r="M752" s="1"/>
    </row>
    <row r="753" spans="12:13" ht="15.75" customHeight="1">
      <c r="L753" s="1"/>
      <c r="M753" s="1"/>
    </row>
    <row r="754" spans="12:13" ht="15.75" customHeight="1">
      <c r="L754" s="1"/>
      <c r="M754" s="1"/>
    </row>
    <row r="755" spans="12:13" ht="15.75" customHeight="1">
      <c r="L755" s="1"/>
      <c r="M755" s="1"/>
    </row>
    <row r="756" spans="12:13" ht="15.75" customHeight="1">
      <c r="L756" s="1"/>
      <c r="M756" s="1"/>
    </row>
    <row r="757" spans="12:13" ht="15.75" customHeight="1">
      <c r="L757" s="1"/>
      <c r="M757" s="1"/>
    </row>
    <row r="758" spans="12:13" ht="15.75" customHeight="1">
      <c r="L758" s="1"/>
      <c r="M758" s="1"/>
    </row>
    <row r="759" spans="12:13" ht="15.75" customHeight="1">
      <c r="L759" s="1"/>
      <c r="M759" s="1"/>
    </row>
    <row r="760" spans="12:13" ht="15.75" customHeight="1">
      <c r="L760" s="1"/>
      <c r="M760" s="1"/>
    </row>
    <row r="761" spans="12:13" ht="15.75" customHeight="1">
      <c r="L761" s="1"/>
      <c r="M761" s="1"/>
    </row>
    <row r="762" spans="12:13" ht="15.75" customHeight="1">
      <c r="L762" s="1"/>
      <c r="M762" s="1"/>
    </row>
    <row r="763" spans="12:13" ht="15.75" customHeight="1">
      <c r="L763" s="1"/>
      <c r="M763" s="1"/>
    </row>
    <row r="764" spans="12:13" ht="15.75" customHeight="1">
      <c r="L764" s="1"/>
      <c r="M764" s="1"/>
    </row>
    <row r="765" spans="12:13" ht="15.75" customHeight="1">
      <c r="L765" s="1"/>
      <c r="M765" s="1"/>
    </row>
    <row r="766" spans="12:13" ht="15.75" customHeight="1">
      <c r="L766" s="1"/>
      <c r="M766" s="1"/>
    </row>
    <row r="767" spans="12:13" ht="15.75" customHeight="1">
      <c r="L767" s="1"/>
      <c r="M767" s="1"/>
    </row>
    <row r="768" spans="12:13" ht="15.75" customHeight="1">
      <c r="L768" s="1"/>
      <c r="M768" s="1"/>
    </row>
    <row r="769" spans="12:13" ht="15.75" customHeight="1">
      <c r="L769" s="1"/>
      <c r="M769" s="1"/>
    </row>
    <row r="770" spans="12:13" ht="15.75" customHeight="1">
      <c r="L770" s="1"/>
      <c r="M770" s="1"/>
    </row>
    <row r="771" spans="12:13" ht="15.75" customHeight="1">
      <c r="L771" s="1"/>
      <c r="M771" s="1"/>
    </row>
    <row r="772" spans="12:13" ht="15.75" customHeight="1">
      <c r="L772" s="1"/>
      <c r="M772" s="1"/>
    </row>
    <row r="773" spans="12:13" ht="15.75" customHeight="1">
      <c r="L773" s="1"/>
      <c r="M773" s="1"/>
    </row>
    <row r="774" spans="12:13" ht="15.75" customHeight="1">
      <c r="L774" s="1"/>
      <c r="M774" s="1"/>
    </row>
    <row r="775" spans="12:13" ht="15.75" customHeight="1">
      <c r="L775" s="1"/>
      <c r="M775" s="1"/>
    </row>
    <row r="776" spans="12:13" ht="15.75" customHeight="1">
      <c r="L776" s="1"/>
      <c r="M776" s="1"/>
    </row>
    <row r="777" spans="12:13" ht="15.75" customHeight="1">
      <c r="L777" s="1"/>
      <c r="M777" s="1"/>
    </row>
    <row r="778" spans="12:13" ht="15.75" customHeight="1">
      <c r="L778" s="1"/>
      <c r="M778" s="1"/>
    </row>
    <row r="779" spans="12:13" ht="15.75" customHeight="1">
      <c r="L779" s="1"/>
      <c r="M779" s="1"/>
    </row>
    <row r="780" spans="12:13" ht="15.75" customHeight="1">
      <c r="L780" s="1"/>
      <c r="M780" s="1"/>
    </row>
    <row r="781" spans="12:13" ht="15.75" customHeight="1">
      <c r="L781" s="1"/>
      <c r="M781" s="1"/>
    </row>
    <row r="782" spans="12:13" ht="15.75" customHeight="1">
      <c r="L782" s="1"/>
      <c r="M782" s="1"/>
    </row>
    <row r="783" spans="12:13" ht="15.75" customHeight="1">
      <c r="L783" s="1"/>
      <c r="M783" s="1"/>
    </row>
    <row r="784" spans="12:13" ht="15.75" customHeight="1">
      <c r="L784" s="1"/>
      <c r="M784" s="1"/>
    </row>
    <row r="785" spans="12:13" ht="15.75" customHeight="1">
      <c r="L785" s="1"/>
      <c r="M785" s="1"/>
    </row>
    <row r="786" spans="12:13" ht="15.75" customHeight="1">
      <c r="L786" s="1"/>
      <c r="M786" s="1"/>
    </row>
    <row r="787" spans="12:13" ht="15.75" customHeight="1">
      <c r="L787" s="1"/>
      <c r="M787" s="1"/>
    </row>
    <row r="788" spans="12:13" ht="15.75" customHeight="1">
      <c r="L788" s="1"/>
      <c r="M788" s="1"/>
    </row>
    <row r="789" spans="12:13" ht="15.75" customHeight="1">
      <c r="L789" s="1"/>
      <c r="M789" s="1"/>
    </row>
    <row r="790" spans="12:13" ht="15.75" customHeight="1">
      <c r="L790" s="1"/>
      <c r="M790" s="1"/>
    </row>
    <row r="791" spans="12:13" ht="15.75" customHeight="1">
      <c r="L791" s="1"/>
      <c r="M791" s="1"/>
    </row>
    <row r="792" spans="12:13" ht="15.75" customHeight="1">
      <c r="L792" s="1"/>
      <c r="M792" s="1"/>
    </row>
    <row r="793" spans="12:13" ht="15.75" customHeight="1">
      <c r="L793" s="1"/>
      <c r="M793" s="1"/>
    </row>
    <row r="794" spans="12:13" ht="15.75" customHeight="1">
      <c r="L794" s="1"/>
      <c r="M794" s="1"/>
    </row>
    <row r="795" spans="12:13" ht="15.75" customHeight="1">
      <c r="L795" s="1"/>
      <c r="M795" s="1"/>
    </row>
    <row r="796" spans="12:13" ht="15.75" customHeight="1">
      <c r="L796" s="1"/>
      <c r="M796" s="1"/>
    </row>
    <row r="797" spans="12:13" ht="15.75" customHeight="1">
      <c r="L797" s="1"/>
      <c r="M797" s="1"/>
    </row>
    <row r="798" spans="12:13" ht="15.75" customHeight="1">
      <c r="L798" s="1"/>
      <c r="M798" s="1"/>
    </row>
    <row r="799" spans="12:13" ht="15.75" customHeight="1">
      <c r="L799" s="1"/>
      <c r="M799" s="1"/>
    </row>
    <row r="800" spans="12:13" ht="15.75" customHeight="1">
      <c r="L800" s="1"/>
      <c r="M800" s="1"/>
    </row>
    <row r="801" spans="12:13" ht="15.75" customHeight="1">
      <c r="L801" s="1"/>
      <c r="M801" s="1"/>
    </row>
    <row r="802" spans="12:13" ht="15.75" customHeight="1">
      <c r="L802" s="1"/>
      <c r="M802" s="1"/>
    </row>
    <row r="803" spans="12:13" ht="15.75" customHeight="1">
      <c r="L803" s="1"/>
      <c r="M803" s="1"/>
    </row>
    <row r="804" spans="12:13" ht="15.75" customHeight="1">
      <c r="L804" s="1"/>
      <c r="M804" s="1"/>
    </row>
    <row r="805" spans="12:13" ht="15.75" customHeight="1">
      <c r="L805" s="1"/>
      <c r="M805" s="1"/>
    </row>
    <row r="806" spans="12:13" ht="15.75" customHeight="1">
      <c r="L806" s="1"/>
      <c r="M806" s="1"/>
    </row>
    <row r="807" spans="12:13" ht="15.75" customHeight="1">
      <c r="L807" s="1"/>
      <c r="M807" s="1"/>
    </row>
    <row r="808" spans="12:13" ht="15.75" customHeight="1">
      <c r="L808" s="1"/>
      <c r="M808" s="1"/>
    </row>
    <row r="809" spans="12:13" ht="15.75" customHeight="1">
      <c r="L809" s="1"/>
      <c r="M809" s="1"/>
    </row>
    <row r="810" spans="12:13" ht="15.75" customHeight="1">
      <c r="L810" s="1"/>
      <c r="M810" s="1"/>
    </row>
    <row r="811" spans="12:13" ht="15.75" customHeight="1">
      <c r="L811" s="1"/>
      <c r="M811" s="1"/>
    </row>
    <row r="812" spans="12:13" ht="15.75" customHeight="1">
      <c r="L812" s="1"/>
      <c r="M812" s="1"/>
    </row>
    <row r="813" spans="12:13" ht="15.75" customHeight="1">
      <c r="L813" s="1"/>
      <c r="M813" s="1"/>
    </row>
    <row r="814" spans="12:13" ht="15.75" customHeight="1">
      <c r="L814" s="1"/>
      <c r="M814" s="1"/>
    </row>
    <row r="815" spans="12:13" ht="15.75" customHeight="1">
      <c r="L815" s="1"/>
      <c r="M815" s="1"/>
    </row>
    <row r="816" spans="12:13" ht="15.75" customHeight="1">
      <c r="L816" s="1"/>
      <c r="M816" s="1"/>
    </row>
    <row r="817" spans="12:13" ht="15.75" customHeight="1">
      <c r="L817" s="1"/>
      <c r="M817" s="1"/>
    </row>
    <row r="818" spans="12:13" ht="15.75" customHeight="1">
      <c r="L818" s="1"/>
      <c r="M818" s="1"/>
    </row>
    <row r="819" spans="12:13" ht="15.75" customHeight="1">
      <c r="L819" s="1"/>
      <c r="M819" s="1"/>
    </row>
    <row r="820" spans="12:13" ht="15.75" customHeight="1">
      <c r="L820" s="1"/>
      <c r="M820" s="1"/>
    </row>
    <row r="821" spans="12:13" ht="15.75" customHeight="1">
      <c r="L821" s="1"/>
      <c r="M821" s="1"/>
    </row>
    <row r="822" spans="12:13" ht="15.75" customHeight="1">
      <c r="L822" s="1"/>
      <c r="M822" s="1"/>
    </row>
    <row r="823" spans="12:13" ht="15.75" customHeight="1">
      <c r="L823" s="1"/>
      <c r="M823" s="1"/>
    </row>
    <row r="824" spans="12:13" ht="15.75" customHeight="1">
      <c r="L824" s="1"/>
      <c r="M824" s="1"/>
    </row>
    <row r="825" spans="12:13" ht="15.75" customHeight="1">
      <c r="L825" s="1"/>
      <c r="M825" s="1"/>
    </row>
    <row r="826" spans="12:13" ht="15.75" customHeight="1">
      <c r="L826" s="1"/>
      <c r="M826" s="1"/>
    </row>
    <row r="827" spans="12:13" ht="15.75" customHeight="1">
      <c r="L827" s="1"/>
      <c r="M827" s="1"/>
    </row>
    <row r="828" spans="12:13" ht="15.75" customHeight="1">
      <c r="L828" s="1"/>
      <c r="M828" s="1"/>
    </row>
    <row r="829" spans="12:13" ht="15.75" customHeight="1">
      <c r="L829" s="1"/>
      <c r="M829" s="1"/>
    </row>
    <row r="830" spans="12:13" ht="15.75" customHeight="1">
      <c r="L830" s="1"/>
      <c r="M830" s="1"/>
    </row>
    <row r="831" spans="12:13" ht="15.75" customHeight="1">
      <c r="L831" s="1"/>
      <c r="M831" s="1"/>
    </row>
    <row r="832" spans="12:13" ht="15.75" customHeight="1">
      <c r="L832" s="1"/>
      <c r="M832" s="1"/>
    </row>
    <row r="833" spans="12:13" ht="15.75" customHeight="1">
      <c r="L833" s="1"/>
      <c r="M833" s="1"/>
    </row>
    <row r="834" spans="12:13" ht="15.75" customHeight="1">
      <c r="L834" s="1"/>
      <c r="M834" s="1"/>
    </row>
    <row r="835" spans="12:13" ht="15.75" customHeight="1">
      <c r="L835" s="1"/>
      <c r="M835" s="1"/>
    </row>
    <row r="836" spans="12:13" ht="15.75" customHeight="1">
      <c r="L836" s="1"/>
      <c r="M836" s="1"/>
    </row>
    <row r="837" spans="12:13" ht="15.75" customHeight="1">
      <c r="L837" s="1"/>
      <c r="M837" s="1"/>
    </row>
    <row r="838" spans="12:13" ht="15.75" customHeight="1">
      <c r="L838" s="1"/>
      <c r="M838" s="1"/>
    </row>
    <row r="839" spans="12:13" ht="15.75" customHeight="1">
      <c r="L839" s="1"/>
      <c r="M839" s="1"/>
    </row>
    <row r="840" spans="12:13" ht="15.75" customHeight="1">
      <c r="L840" s="1"/>
      <c r="M840" s="1"/>
    </row>
    <row r="841" spans="12:13" ht="15.75" customHeight="1">
      <c r="L841" s="1"/>
      <c r="M841" s="1"/>
    </row>
    <row r="842" spans="12:13" ht="15.75" customHeight="1">
      <c r="L842" s="1"/>
      <c r="M842" s="1"/>
    </row>
    <row r="843" spans="12:13" ht="15.75" customHeight="1">
      <c r="L843" s="1"/>
      <c r="M843" s="1"/>
    </row>
    <row r="844" spans="12:13" ht="15.75" customHeight="1">
      <c r="L844" s="1"/>
      <c r="M844" s="1"/>
    </row>
    <row r="845" spans="12:13" ht="15.75" customHeight="1">
      <c r="L845" s="1"/>
      <c r="M845" s="1"/>
    </row>
    <row r="846" spans="12:13" ht="15.75" customHeight="1">
      <c r="L846" s="1"/>
      <c r="M846" s="1"/>
    </row>
    <row r="847" spans="12:13" ht="15.75" customHeight="1">
      <c r="L847" s="1"/>
      <c r="M847" s="1"/>
    </row>
    <row r="848" spans="12:13" ht="15.75" customHeight="1">
      <c r="L848" s="1"/>
      <c r="M848" s="1"/>
    </row>
    <row r="849" spans="12:13" ht="15.75" customHeight="1">
      <c r="L849" s="1"/>
      <c r="M849" s="1"/>
    </row>
    <row r="850" spans="12:13" ht="15.75" customHeight="1">
      <c r="L850" s="1"/>
      <c r="M850" s="1"/>
    </row>
    <row r="851" spans="12:13" ht="15.75" customHeight="1">
      <c r="L851" s="1"/>
      <c r="M851" s="1"/>
    </row>
    <row r="852" spans="12:13" ht="15.75" customHeight="1">
      <c r="L852" s="1"/>
      <c r="M852" s="1"/>
    </row>
    <row r="853" spans="12:13" ht="15.75" customHeight="1">
      <c r="L853" s="1"/>
      <c r="M853" s="1"/>
    </row>
    <row r="854" spans="12:13" ht="15.75" customHeight="1">
      <c r="L854" s="1"/>
      <c r="M854" s="1"/>
    </row>
    <row r="855" spans="12:13" ht="15.75" customHeight="1">
      <c r="L855" s="1"/>
      <c r="M855" s="1"/>
    </row>
    <row r="856" spans="12:13" ht="15.75" customHeight="1">
      <c r="L856" s="1"/>
      <c r="M856" s="1"/>
    </row>
    <row r="857" spans="12:13" ht="15.75" customHeight="1">
      <c r="L857" s="1"/>
      <c r="M857" s="1"/>
    </row>
    <row r="858" spans="12:13" ht="15.75" customHeight="1">
      <c r="L858" s="1"/>
      <c r="M858" s="1"/>
    </row>
    <row r="859" spans="12:13" ht="15.75" customHeight="1">
      <c r="L859" s="1"/>
      <c r="M859" s="1"/>
    </row>
    <row r="860" spans="12:13" ht="15.75" customHeight="1">
      <c r="L860" s="1"/>
      <c r="M860" s="1"/>
    </row>
    <row r="861" spans="12:13" ht="15.75" customHeight="1">
      <c r="L861" s="1"/>
      <c r="M861" s="1"/>
    </row>
    <row r="862" spans="12:13" ht="15.75" customHeight="1">
      <c r="L862" s="1"/>
      <c r="M862" s="1"/>
    </row>
    <row r="863" spans="12:13" ht="15.75" customHeight="1">
      <c r="L863" s="1"/>
      <c r="M863" s="1"/>
    </row>
    <row r="864" spans="12:13" ht="15.75" customHeight="1">
      <c r="L864" s="1"/>
      <c r="M864" s="1"/>
    </row>
    <row r="865" spans="12:13" ht="15.75" customHeight="1">
      <c r="L865" s="1"/>
      <c r="M865" s="1"/>
    </row>
    <row r="866" spans="12:13" ht="15.75" customHeight="1">
      <c r="L866" s="1"/>
      <c r="M866" s="1"/>
    </row>
    <row r="867" spans="12:13" ht="15.75" customHeight="1">
      <c r="L867" s="1"/>
      <c r="M867" s="1"/>
    </row>
    <row r="868" spans="12:13" ht="15.75" customHeight="1">
      <c r="L868" s="1"/>
      <c r="M868" s="1"/>
    </row>
    <row r="869" spans="12:13" ht="15.75" customHeight="1">
      <c r="L869" s="1"/>
      <c r="M869" s="1"/>
    </row>
    <row r="870" spans="12:13" ht="15.75" customHeight="1">
      <c r="L870" s="1"/>
      <c r="M870" s="1"/>
    </row>
    <row r="871" spans="12:13" ht="15.75" customHeight="1">
      <c r="L871" s="1"/>
      <c r="M871" s="1"/>
    </row>
    <row r="872" spans="12:13" ht="15.75" customHeight="1">
      <c r="L872" s="1"/>
      <c r="M872" s="1"/>
    </row>
    <row r="873" spans="12:13" ht="15.75" customHeight="1">
      <c r="L873" s="1"/>
      <c r="M873" s="1"/>
    </row>
    <row r="874" spans="12:13" ht="15.75" customHeight="1">
      <c r="L874" s="1"/>
      <c r="M874" s="1"/>
    </row>
    <row r="875" spans="12:13" ht="15.75" customHeight="1">
      <c r="L875" s="1"/>
      <c r="M875" s="1"/>
    </row>
    <row r="876" spans="12:13" ht="15.75" customHeight="1">
      <c r="L876" s="1"/>
      <c r="M876" s="1"/>
    </row>
    <row r="877" spans="12:13" ht="15.75" customHeight="1">
      <c r="L877" s="1"/>
      <c r="M877" s="1"/>
    </row>
    <row r="878" spans="12:13" ht="15.75" customHeight="1">
      <c r="L878" s="1"/>
      <c r="M878" s="1"/>
    </row>
    <row r="879" spans="12:13" ht="15.75" customHeight="1">
      <c r="L879" s="1"/>
      <c r="M879" s="1"/>
    </row>
    <row r="880" spans="12:13" ht="15.75" customHeight="1">
      <c r="L880" s="1"/>
      <c r="M880" s="1"/>
    </row>
    <row r="881" spans="12:13" ht="15.75" customHeight="1">
      <c r="L881" s="1"/>
      <c r="M881" s="1"/>
    </row>
    <row r="882" spans="12:13" ht="15.75" customHeight="1">
      <c r="L882" s="1"/>
      <c r="M882" s="1"/>
    </row>
    <row r="883" spans="12:13" ht="15.75" customHeight="1">
      <c r="L883" s="1"/>
      <c r="M883" s="1"/>
    </row>
    <row r="884" spans="12:13" ht="15.75" customHeight="1">
      <c r="L884" s="1"/>
      <c r="M884" s="1"/>
    </row>
    <row r="885" spans="12:13" ht="15.75" customHeight="1">
      <c r="L885" s="1"/>
      <c r="M885" s="1"/>
    </row>
    <row r="886" spans="12:13" ht="15.75" customHeight="1">
      <c r="L886" s="1"/>
      <c r="M886" s="1"/>
    </row>
    <row r="887" spans="12:13" ht="15.75" customHeight="1">
      <c r="L887" s="1"/>
      <c r="M887" s="1"/>
    </row>
    <row r="888" spans="12:13" ht="15.75" customHeight="1">
      <c r="L888" s="1"/>
      <c r="M888" s="1"/>
    </row>
    <row r="889" spans="12:13" ht="15.75" customHeight="1">
      <c r="L889" s="1"/>
      <c r="M889" s="1"/>
    </row>
    <row r="890" spans="12:13" ht="15.75" customHeight="1">
      <c r="L890" s="1"/>
      <c r="M890" s="1"/>
    </row>
    <row r="891" spans="12:13" ht="15.75" customHeight="1">
      <c r="L891" s="1"/>
      <c r="M891" s="1"/>
    </row>
    <row r="892" spans="12:13" ht="15.75" customHeight="1">
      <c r="L892" s="1"/>
      <c r="M892" s="1"/>
    </row>
    <row r="893" spans="12:13" ht="15.75" customHeight="1">
      <c r="L893" s="1"/>
      <c r="M893" s="1"/>
    </row>
    <row r="894" spans="12:13" ht="15.75" customHeight="1">
      <c r="L894" s="1"/>
      <c r="M894" s="1"/>
    </row>
    <row r="895" spans="12:13" ht="15.75" customHeight="1">
      <c r="L895" s="1"/>
      <c r="M895" s="1"/>
    </row>
    <row r="896" spans="12:13" ht="15.75" customHeight="1">
      <c r="L896" s="1"/>
      <c r="M896" s="1"/>
    </row>
    <row r="897" spans="12:13" ht="15.75" customHeight="1">
      <c r="L897" s="1"/>
      <c r="M897" s="1"/>
    </row>
    <row r="898" spans="12:13" ht="15.75" customHeight="1">
      <c r="L898" s="1"/>
      <c r="M898" s="1"/>
    </row>
    <row r="899" spans="12:13" ht="15.75" customHeight="1">
      <c r="L899" s="1"/>
      <c r="M899" s="1"/>
    </row>
    <row r="900" spans="12:13" ht="15.75" customHeight="1">
      <c r="L900" s="1"/>
      <c r="M900" s="1"/>
    </row>
    <row r="901" spans="12:13" ht="15.75" customHeight="1">
      <c r="L901" s="1"/>
      <c r="M901" s="1"/>
    </row>
    <row r="902" spans="12:13" ht="15.75" customHeight="1">
      <c r="L902" s="1"/>
      <c r="M902" s="1"/>
    </row>
    <row r="903" spans="12:13" ht="15.75" customHeight="1">
      <c r="L903" s="1"/>
      <c r="M903" s="1"/>
    </row>
    <row r="904" spans="12:13" ht="15.75" customHeight="1">
      <c r="L904" s="1"/>
      <c r="M904" s="1"/>
    </row>
    <row r="905" spans="12:13" ht="15.75" customHeight="1">
      <c r="L905" s="1"/>
      <c r="M905" s="1"/>
    </row>
    <row r="906" spans="12:13" ht="15.75" customHeight="1">
      <c r="L906" s="1"/>
      <c r="M906" s="1"/>
    </row>
    <row r="907" spans="12:13" ht="15.75" customHeight="1">
      <c r="L907" s="1"/>
      <c r="M907" s="1"/>
    </row>
    <row r="908" spans="12:13" ht="15.75" customHeight="1">
      <c r="L908" s="1"/>
      <c r="M908" s="1"/>
    </row>
    <row r="909" spans="12:13" ht="15.75" customHeight="1">
      <c r="L909" s="1"/>
      <c r="M909" s="1"/>
    </row>
    <row r="910" spans="12:13" ht="15.75" customHeight="1">
      <c r="L910" s="1"/>
      <c r="M910" s="1"/>
    </row>
    <row r="911" spans="12:13" ht="15.75" customHeight="1">
      <c r="L911" s="1"/>
      <c r="M911" s="1"/>
    </row>
    <row r="912" spans="12:13" ht="15.75" customHeight="1">
      <c r="L912" s="1"/>
      <c r="M912" s="1"/>
    </row>
    <row r="913" spans="12:13" ht="15.75" customHeight="1">
      <c r="L913" s="1"/>
      <c r="M913" s="1"/>
    </row>
    <row r="914" spans="12:13" ht="15.75" customHeight="1">
      <c r="L914" s="1"/>
      <c r="M914" s="1"/>
    </row>
    <row r="915" spans="12:13" ht="15.75" customHeight="1">
      <c r="L915" s="1"/>
      <c r="M915" s="1"/>
    </row>
    <row r="916" spans="12:13" ht="15.75" customHeight="1">
      <c r="L916" s="1"/>
      <c r="M916" s="1"/>
    </row>
    <row r="917" spans="12:13" ht="15.75" customHeight="1">
      <c r="L917" s="1"/>
      <c r="M917" s="1"/>
    </row>
    <row r="918" spans="12:13" ht="15.75" customHeight="1">
      <c r="L918" s="1"/>
      <c r="M918" s="1"/>
    </row>
    <row r="919" spans="12:13" ht="15.75" customHeight="1">
      <c r="L919" s="1"/>
      <c r="M919" s="1"/>
    </row>
    <row r="920" spans="12:13" ht="15.75" customHeight="1">
      <c r="L920" s="1"/>
      <c r="M920" s="1"/>
    </row>
    <row r="921" spans="12:13" ht="15.75" customHeight="1">
      <c r="L921" s="1"/>
      <c r="M921" s="1"/>
    </row>
    <row r="922" spans="12:13" ht="15.75" customHeight="1">
      <c r="L922" s="1"/>
      <c r="M922" s="1"/>
    </row>
    <row r="923" spans="12:13" ht="15.75" customHeight="1">
      <c r="L923" s="1"/>
      <c r="M923" s="1"/>
    </row>
    <row r="924" spans="12:13" ht="15.75" customHeight="1">
      <c r="L924" s="1"/>
      <c r="M924" s="1"/>
    </row>
    <row r="925" spans="12:13" ht="15.75" customHeight="1">
      <c r="L925" s="1"/>
      <c r="M925" s="1"/>
    </row>
    <row r="926" spans="12:13" ht="15.75" customHeight="1">
      <c r="L926" s="1"/>
      <c r="M926" s="1"/>
    </row>
    <row r="927" spans="12:13" ht="15.75" customHeight="1">
      <c r="L927" s="1"/>
      <c r="M927" s="1"/>
    </row>
    <row r="928" spans="12:13" ht="15.75" customHeight="1">
      <c r="L928" s="1"/>
      <c r="M928" s="1"/>
    </row>
    <row r="929" spans="12:13" ht="15.75" customHeight="1">
      <c r="L929" s="1"/>
      <c r="M929" s="1"/>
    </row>
    <row r="930" spans="12:13" ht="15.75" customHeight="1">
      <c r="L930" s="1"/>
      <c r="M930" s="1"/>
    </row>
    <row r="931" spans="12:13" ht="15.75" customHeight="1">
      <c r="L931" s="1"/>
      <c r="M931" s="1"/>
    </row>
    <row r="932" spans="12:13" ht="15.75" customHeight="1">
      <c r="L932" s="1"/>
      <c r="M932" s="1"/>
    </row>
    <row r="933" spans="12:13" ht="15.75" customHeight="1">
      <c r="L933" s="1"/>
      <c r="M933" s="1"/>
    </row>
    <row r="934" spans="12:13" ht="15.75" customHeight="1">
      <c r="L934" s="1"/>
      <c r="M934" s="1"/>
    </row>
    <row r="935" spans="12:13" ht="15.75" customHeight="1">
      <c r="L935" s="1"/>
      <c r="M935" s="1"/>
    </row>
    <row r="936" spans="12:13" ht="15.75" customHeight="1">
      <c r="L936" s="1"/>
      <c r="M936" s="1"/>
    </row>
    <row r="937" spans="12:13" ht="15.75" customHeight="1">
      <c r="L937" s="1"/>
      <c r="M937" s="1"/>
    </row>
    <row r="938" spans="12:13" ht="15.75" customHeight="1">
      <c r="L938" s="1"/>
      <c r="M938" s="1"/>
    </row>
    <row r="939" spans="12:13" ht="15.75" customHeight="1">
      <c r="L939" s="1"/>
      <c r="M939" s="1"/>
    </row>
    <row r="940" spans="12:13" ht="15.75" customHeight="1">
      <c r="L940" s="1"/>
      <c r="M940" s="1"/>
    </row>
    <row r="941" spans="12:13" ht="15.75" customHeight="1">
      <c r="L941" s="1"/>
      <c r="M941" s="1"/>
    </row>
    <row r="942" spans="12:13" ht="15.75" customHeight="1">
      <c r="L942" s="1"/>
      <c r="M942" s="1"/>
    </row>
    <row r="943" spans="12:13" ht="15.75" customHeight="1">
      <c r="L943" s="1"/>
      <c r="M943" s="1"/>
    </row>
    <row r="944" spans="12:13" ht="15.75" customHeight="1">
      <c r="L944" s="1"/>
      <c r="M944" s="1"/>
    </row>
    <row r="945" spans="12:13" ht="15.75" customHeight="1">
      <c r="L945" s="1"/>
      <c r="M945" s="1"/>
    </row>
    <row r="946" spans="12:13" ht="15.75" customHeight="1">
      <c r="L946" s="1"/>
      <c r="M946" s="1"/>
    </row>
    <row r="947" spans="12:13" ht="15.75" customHeight="1">
      <c r="L947" s="1"/>
      <c r="M947" s="1"/>
    </row>
    <row r="948" spans="12:13" ht="15.75" customHeight="1">
      <c r="L948" s="1"/>
      <c r="M948" s="1"/>
    </row>
    <row r="949" spans="12:13" ht="15.75" customHeight="1">
      <c r="L949" s="1"/>
      <c r="M949" s="1"/>
    </row>
    <row r="950" spans="12:13" ht="15.75" customHeight="1">
      <c r="L950" s="1"/>
      <c r="M950" s="1"/>
    </row>
    <row r="951" spans="12:13" ht="15.75" customHeight="1">
      <c r="L951" s="1"/>
      <c r="M951" s="1"/>
    </row>
    <row r="952" spans="12:13" ht="15.75" customHeight="1">
      <c r="L952" s="1"/>
      <c r="M952" s="1"/>
    </row>
    <row r="953" spans="12:13" ht="15.75" customHeight="1">
      <c r="L953" s="1"/>
      <c r="M953" s="1"/>
    </row>
    <row r="954" spans="12:13" ht="15.75" customHeight="1">
      <c r="L954" s="1"/>
      <c r="M954" s="1"/>
    </row>
    <row r="955" spans="12:13" ht="15.75" customHeight="1">
      <c r="L955" s="1"/>
      <c r="M955" s="1"/>
    </row>
    <row r="956" spans="12:13" ht="15.75" customHeight="1">
      <c r="L956" s="1"/>
      <c r="M956" s="1"/>
    </row>
    <row r="957" spans="12:13" ht="15.75" customHeight="1">
      <c r="L957" s="1"/>
      <c r="M957" s="1"/>
    </row>
    <row r="958" spans="12:13" ht="15.75" customHeight="1">
      <c r="L958" s="1"/>
      <c r="M958" s="1"/>
    </row>
    <row r="959" spans="12:13" ht="15.75" customHeight="1">
      <c r="L959" s="1"/>
      <c r="M959" s="1"/>
    </row>
    <row r="960" spans="12:13" ht="15.75" customHeight="1">
      <c r="L960" s="1"/>
      <c r="M960" s="1"/>
    </row>
    <row r="961" spans="12:13" ht="15.75" customHeight="1">
      <c r="L961" s="1"/>
      <c r="M961" s="1"/>
    </row>
    <row r="962" spans="12:13" ht="15.75" customHeight="1">
      <c r="L962" s="1"/>
      <c r="M962" s="1"/>
    </row>
    <row r="963" spans="12:13" ht="15.75" customHeight="1">
      <c r="L963" s="1"/>
      <c r="M963" s="1"/>
    </row>
    <row r="964" spans="12:13" ht="15.75" customHeight="1">
      <c r="L964" s="1"/>
      <c r="M964" s="1"/>
    </row>
    <row r="965" spans="12:13" ht="15.75" customHeight="1">
      <c r="L965" s="1"/>
      <c r="M965" s="1"/>
    </row>
    <row r="966" spans="12:13" ht="15.75" customHeight="1">
      <c r="L966" s="1"/>
      <c r="M966" s="1"/>
    </row>
    <row r="967" spans="12:13" ht="15.75" customHeight="1">
      <c r="L967" s="1"/>
      <c r="M967" s="1"/>
    </row>
    <row r="968" spans="12:13" ht="15.75" customHeight="1">
      <c r="L968" s="1"/>
      <c r="M968" s="1"/>
    </row>
    <row r="969" spans="12:13" ht="15.75" customHeight="1">
      <c r="L969" s="1"/>
      <c r="M969" s="1"/>
    </row>
    <row r="970" spans="12:13" ht="15.75" customHeight="1">
      <c r="L970" s="1"/>
      <c r="M970" s="1"/>
    </row>
    <row r="971" spans="12:13" ht="15.75" customHeight="1">
      <c r="L971" s="1"/>
      <c r="M971" s="1"/>
    </row>
    <row r="972" spans="12:13" ht="15.75" customHeight="1">
      <c r="L972" s="1"/>
      <c r="M972" s="1"/>
    </row>
    <row r="973" spans="12:13" ht="15.75" customHeight="1">
      <c r="L973" s="1"/>
      <c r="M973" s="1"/>
    </row>
    <row r="974" spans="12:13" ht="15.75" customHeight="1">
      <c r="L974" s="1"/>
      <c r="M974" s="1"/>
    </row>
    <row r="975" spans="12:13" ht="15.75" customHeight="1">
      <c r="L975" s="1"/>
      <c r="M975" s="1"/>
    </row>
    <row r="976" spans="12:13" ht="15.75" customHeight="1">
      <c r="L976" s="1"/>
      <c r="M976" s="1"/>
    </row>
    <row r="977" spans="12:13" ht="15.75" customHeight="1">
      <c r="L977" s="1"/>
      <c r="M977" s="1"/>
    </row>
    <row r="978" spans="12:13" ht="15.75" customHeight="1">
      <c r="L978" s="1"/>
      <c r="M978" s="1"/>
    </row>
    <row r="979" spans="12:13" ht="15.75" customHeight="1">
      <c r="L979" s="1"/>
      <c r="M979" s="1"/>
    </row>
    <row r="980" spans="12:13" ht="15.75" customHeight="1">
      <c r="L980" s="1"/>
      <c r="M980" s="1"/>
    </row>
    <row r="981" spans="12:13" ht="15.75" customHeight="1">
      <c r="L981" s="1"/>
      <c r="M981" s="1"/>
    </row>
    <row r="982" spans="12:13" ht="15.75" customHeight="1">
      <c r="L982" s="1"/>
      <c r="M982" s="1"/>
    </row>
    <row r="983" spans="12:13" ht="15.75" customHeight="1">
      <c r="L983" s="1"/>
      <c r="M983" s="1"/>
    </row>
    <row r="984" spans="12:13" ht="15.75" customHeight="1">
      <c r="L984" s="1"/>
      <c r="M984" s="1"/>
    </row>
    <row r="985" spans="12:13" ht="15.75" customHeight="1">
      <c r="L985" s="1"/>
      <c r="M985" s="1"/>
    </row>
    <row r="986" spans="12:13" ht="15.75" customHeight="1">
      <c r="L986" s="1"/>
      <c r="M986" s="1"/>
    </row>
    <row r="987" spans="12:13" ht="15.75" customHeight="1">
      <c r="L987" s="1"/>
      <c r="M987" s="1"/>
    </row>
    <row r="988" spans="12:13" ht="15.75" customHeight="1">
      <c r="L988" s="1"/>
      <c r="M988" s="1"/>
    </row>
    <row r="989" spans="12:13" ht="15.75" customHeight="1">
      <c r="L989" s="1"/>
      <c r="M989" s="1"/>
    </row>
    <row r="990" spans="12:13" ht="15.75" customHeight="1">
      <c r="L990" s="1"/>
      <c r="M990" s="1"/>
    </row>
    <row r="991" spans="12:13" ht="15.75" customHeight="1">
      <c r="L991" s="1"/>
      <c r="M991" s="1"/>
    </row>
    <row r="992" spans="12:13" ht="15.75" customHeight="1">
      <c r="L992" s="1"/>
      <c r="M992" s="1"/>
    </row>
    <row r="993" spans="12:13" ht="15.75" customHeight="1">
      <c r="L993" s="1"/>
      <c r="M993" s="1"/>
    </row>
    <row r="994" spans="12:13" ht="15.75" customHeight="1">
      <c r="L994" s="1"/>
      <c r="M994" s="1"/>
    </row>
    <row r="995" spans="12:13" ht="15.75" customHeight="1">
      <c r="L995" s="1"/>
      <c r="M995" s="1"/>
    </row>
    <row r="996" spans="12:13" ht="15.75" customHeight="1">
      <c r="L996" s="1"/>
      <c r="M996" s="1"/>
    </row>
    <row r="997" spans="12:13" ht="15.75" customHeight="1">
      <c r="L997" s="1"/>
      <c r="M997" s="1"/>
    </row>
    <row r="998" spans="12:13" ht="15.75" customHeight="1">
      <c r="L998" s="1"/>
      <c r="M998" s="1"/>
    </row>
    <row r="999" spans="12:13" ht="15.75" customHeight="1">
      <c r="L999" s="1"/>
      <c r="M999" s="1"/>
    </row>
    <row r="1000" spans="12:13" ht="15.75" customHeight="1">
      <c r="L1000" s="1"/>
      <c r="M1000" s="1"/>
    </row>
    <row r="1001" spans="12:13" ht="15.75" customHeight="1">
      <c r="L1001" s="1"/>
      <c r="M1001" s="1"/>
    </row>
    <row r="1002" spans="12:13" ht="15.75" customHeight="1">
      <c r="L1002" s="1"/>
      <c r="M1002" s="1"/>
    </row>
  </sheetData>
  <mergeCells count="20">
    <mergeCell ref="B76:D76"/>
    <mergeCell ref="B2:C2"/>
    <mergeCell ref="E2:J2"/>
    <mergeCell ref="B3:C3"/>
    <mergeCell ref="E3:J3"/>
    <mergeCell ref="E4:J4"/>
    <mergeCell ref="E5:J5"/>
    <mergeCell ref="F7:F8"/>
    <mergeCell ref="L7:L8"/>
    <mergeCell ref="M7:M8"/>
    <mergeCell ref="B9:B12"/>
    <mergeCell ref="C9:C12"/>
    <mergeCell ref="D9:D12"/>
    <mergeCell ref="E9:E12"/>
    <mergeCell ref="F9:F12"/>
    <mergeCell ref="G7:G8"/>
    <mergeCell ref="H7:H8"/>
    <mergeCell ref="I7:I8"/>
    <mergeCell ref="J7:J8"/>
    <mergeCell ref="K7:K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R1002"/>
  <sheetViews>
    <sheetView tabSelected="1" workbookViewId="0">
      <selection activeCell="E67" sqref="E67"/>
    </sheetView>
  </sheetViews>
  <sheetFormatPr baseColWidth="10" defaultColWidth="14.42578125" defaultRowHeight="15" customHeight="1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>
      <c r="A1" s="1"/>
      <c r="B1" s="1"/>
      <c r="C1" s="1"/>
      <c r="D1" s="1"/>
      <c r="E1" s="1"/>
      <c r="F1" s="1"/>
      <c r="G1" s="128"/>
      <c r="H1" s="1"/>
      <c r="I1" s="1"/>
      <c r="J1" s="14"/>
    </row>
    <row r="2" spans="1:18">
      <c r="A2" s="1"/>
      <c r="B2" s="468"/>
      <c r="C2" s="469"/>
      <c r="D2" s="1"/>
      <c r="E2" s="470" t="s">
        <v>0</v>
      </c>
      <c r="F2" s="469"/>
      <c r="G2" s="469"/>
      <c r="H2" s="1"/>
      <c r="I2" s="4"/>
      <c r="J2" s="14"/>
    </row>
    <row r="3" spans="1:18">
      <c r="A3" s="1"/>
      <c r="B3" s="468"/>
      <c r="C3" s="469"/>
      <c r="D3" s="1"/>
      <c r="E3" s="471" t="s">
        <v>116</v>
      </c>
      <c r="F3" s="469"/>
      <c r="G3" s="469"/>
      <c r="H3" s="3"/>
      <c r="I3" s="4"/>
      <c r="J3" s="14"/>
    </row>
    <row r="4" spans="1:18">
      <c r="A4" s="1"/>
      <c r="B4" s="1"/>
      <c r="C4" s="1"/>
      <c r="D4" s="1"/>
      <c r="E4" s="471" t="s">
        <v>2</v>
      </c>
      <c r="F4" s="469"/>
      <c r="G4" s="469"/>
      <c r="H4" s="286"/>
      <c r="I4" s="1"/>
      <c r="J4" s="14"/>
    </row>
    <row r="5" spans="1:18">
      <c r="A5" s="1"/>
      <c r="B5" s="1"/>
      <c r="C5" s="6"/>
      <c r="D5" s="6"/>
      <c r="E5" s="470" t="s">
        <v>312</v>
      </c>
      <c r="F5" s="469"/>
      <c r="G5" s="469"/>
      <c r="H5" s="469"/>
      <c r="I5" s="1"/>
      <c r="J5" s="14"/>
    </row>
    <row r="6" spans="1:18" ht="15.75" customHeight="1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>
      <c r="A7" s="1"/>
      <c r="B7" s="295" t="s">
        <v>4</v>
      </c>
      <c r="C7" s="295" t="s">
        <v>5</v>
      </c>
      <c r="D7" s="295" t="s">
        <v>6</v>
      </c>
      <c r="E7" s="296" t="s">
        <v>7</v>
      </c>
      <c r="F7" s="402" t="s">
        <v>8</v>
      </c>
      <c r="G7" s="403" t="s">
        <v>9</v>
      </c>
      <c r="H7" s="404" t="s">
        <v>10</v>
      </c>
      <c r="I7" s="405" t="s">
        <v>11</v>
      </c>
      <c r="J7" s="14"/>
    </row>
    <row r="8" spans="1:18" ht="15" customHeight="1">
      <c r="A8" s="1"/>
      <c r="B8" s="170"/>
      <c r="C8" s="170"/>
      <c r="D8" s="170"/>
      <c r="E8" s="297" t="s">
        <v>12</v>
      </c>
      <c r="F8" s="406">
        <f>+F11+F9</f>
        <v>117499266</v>
      </c>
      <c r="G8" s="19">
        <f>+G11+G9+G13</f>
        <v>-56360455</v>
      </c>
      <c r="H8" s="179">
        <f>+F8+G8</f>
        <v>61138811</v>
      </c>
      <c r="I8" s="407">
        <f t="shared" ref="I8:I73" si="1">IFERROR(H8/F8-1,"0.00%")</f>
        <v>-0.47966644319293028</v>
      </c>
      <c r="J8" s="408"/>
    </row>
    <row r="9" spans="1:18" ht="15" customHeight="1">
      <c r="A9" s="14"/>
      <c r="B9" s="409" t="s">
        <v>26</v>
      </c>
      <c r="C9" s="58"/>
      <c r="D9" s="58"/>
      <c r="E9" s="58" t="s">
        <v>27</v>
      </c>
      <c r="F9" s="27">
        <f t="shared" ref="F9:G9" si="2">F10</f>
        <v>0</v>
      </c>
      <c r="G9" s="27">
        <f t="shared" si="2"/>
        <v>0</v>
      </c>
      <c r="H9" s="410">
        <f t="shared" ref="H9:H10" si="3">F9+G9</f>
        <v>0</v>
      </c>
      <c r="I9" s="411" t="str">
        <f t="shared" si="1"/>
        <v>0.00%</v>
      </c>
      <c r="J9" s="412"/>
      <c r="K9" s="14"/>
      <c r="L9" s="14"/>
      <c r="M9" s="14"/>
      <c r="N9" s="14"/>
    </row>
    <row r="10" spans="1:18" ht="15" customHeight="1">
      <c r="A10" s="14"/>
      <c r="B10" s="58"/>
      <c r="C10" s="413" t="s">
        <v>90</v>
      </c>
      <c r="D10" s="58"/>
      <c r="E10" s="59" t="s">
        <v>27</v>
      </c>
      <c r="F10" s="414"/>
      <c r="G10" s="27"/>
      <c r="H10" s="415">
        <f t="shared" si="3"/>
        <v>0</v>
      </c>
      <c r="I10" s="302" t="str">
        <f t="shared" si="1"/>
        <v>0.00%</v>
      </c>
      <c r="J10" s="412"/>
      <c r="K10" s="14"/>
      <c r="L10" s="14"/>
      <c r="M10" s="14"/>
      <c r="N10" s="14"/>
    </row>
    <row r="11" spans="1:18" ht="15" customHeight="1">
      <c r="A11" s="14"/>
      <c r="B11" s="58" t="s">
        <v>34</v>
      </c>
      <c r="C11" s="58" t="s">
        <v>14</v>
      </c>
      <c r="D11" s="58" t="s">
        <v>15</v>
      </c>
      <c r="E11" s="58" t="s">
        <v>35</v>
      </c>
      <c r="F11" s="27">
        <f t="shared" ref="F11:G11" si="4">+F12</f>
        <v>117499266</v>
      </c>
      <c r="G11" s="27">
        <f t="shared" si="4"/>
        <v>-56360455</v>
      </c>
      <c r="H11" s="410">
        <f t="shared" ref="H11:H73" si="5">+F11+G11</f>
        <v>61138811</v>
      </c>
      <c r="I11" s="302">
        <f t="shared" si="1"/>
        <v>-0.47966644319293028</v>
      </c>
      <c r="J11" s="412"/>
      <c r="K11" s="14"/>
      <c r="L11" s="14"/>
      <c r="M11" s="14"/>
      <c r="N11" s="14"/>
    </row>
    <row r="12" spans="1:18" ht="15" customHeight="1">
      <c r="A12" s="1"/>
      <c r="B12" s="59" t="s">
        <v>21</v>
      </c>
      <c r="C12" s="59" t="s">
        <v>28</v>
      </c>
      <c r="D12" s="59" t="s">
        <v>15</v>
      </c>
      <c r="E12" s="59" t="s">
        <v>36</v>
      </c>
      <c r="F12" s="32">
        <v>117499266</v>
      </c>
      <c r="G12" s="32">
        <f>+'Decretos 050505'!F16</f>
        <v>-56360455</v>
      </c>
      <c r="H12" s="415">
        <f t="shared" si="5"/>
        <v>61138811</v>
      </c>
      <c r="I12" s="57">
        <f t="shared" si="1"/>
        <v>-0.47966644319293028</v>
      </c>
      <c r="J12" s="412"/>
    </row>
    <row r="13" spans="1:18" ht="15" customHeight="1">
      <c r="A13" s="1"/>
      <c r="B13" s="58" t="s">
        <v>47</v>
      </c>
      <c r="C13" s="59"/>
      <c r="D13" s="59"/>
      <c r="E13" s="58" t="s">
        <v>313</v>
      </c>
      <c r="F13" s="32">
        <v>0</v>
      </c>
      <c r="G13" s="27"/>
      <c r="H13" s="410">
        <f t="shared" si="5"/>
        <v>0</v>
      </c>
      <c r="I13" s="416" t="str">
        <f t="shared" si="1"/>
        <v>0.00%</v>
      </c>
      <c r="J13" s="412"/>
      <c r="K13" s="1"/>
      <c r="L13" s="1"/>
      <c r="M13" s="1"/>
      <c r="N13" s="1"/>
      <c r="O13" s="1"/>
      <c r="P13" s="1"/>
      <c r="Q13" s="1"/>
      <c r="R13" s="1"/>
    </row>
    <row r="14" spans="1:18" ht="15" customHeight="1">
      <c r="A14" s="1"/>
      <c r="B14" s="54"/>
      <c r="C14" s="54"/>
      <c r="D14" s="54"/>
      <c r="E14" s="417" t="s">
        <v>49</v>
      </c>
      <c r="F14" s="25">
        <f>+F43+F15+F73</f>
        <v>117499266</v>
      </c>
      <c r="G14" s="25">
        <f>+G43+G15+G73+G41+G71</f>
        <v>-56360455</v>
      </c>
      <c r="H14" s="25">
        <f t="shared" si="5"/>
        <v>61138811</v>
      </c>
      <c r="I14" s="42">
        <f t="shared" si="1"/>
        <v>-0.47966644319293028</v>
      </c>
      <c r="J14" s="408"/>
    </row>
    <row r="15" spans="1:18" ht="15" hidden="1" customHeight="1">
      <c r="A15" s="1"/>
      <c r="B15" s="54" t="s">
        <v>56</v>
      </c>
      <c r="C15" s="54" t="s">
        <v>14</v>
      </c>
      <c r="D15" s="54" t="s">
        <v>15</v>
      </c>
      <c r="E15" s="54" t="s">
        <v>16</v>
      </c>
      <c r="F15" s="25">
        <f t="shared" ref="F15:G15" si="6">+F16</f>
        <v>0</v>
      </c>
      <c r="G15" s="418">
        <f t="shared" si="6"/>
        <v>0</v>
      </c>
      <c r="H15" s="25">
        <f t="shared" si="5"/>
        <v>0</v>
      </c>
      <c r="I15" s="419" t="str">
        <f t="shared" si="1"/>
        <v>0.00%</v>
      </c>
      <c r="J15" s="412"/>
      <c r="K15" s="1"/>
      <c r="L15" s="1"/>
      <c r="M15" s="1"/>
      <c r="N15" s="1"/>
    </row>
    <row r="16" spans="1:18" ht="15" hidden="1" customHeight="1">
      <c r="A16" s="1"/>
      <c r="B16" s="59"/>
      <c r="C16" s="58" t="s">
        <v>30</v>
      </c>
      <c r="D16" s="58" t="s">
        <v>15</v>
      </c>
      <c r="E16" s="58" t="s">
        <v>235</v>
      </c>
      <c r="F16" s="27">
        <f>SUM(F18:F40)</f>
        <v>0</v>
      </c>
      <c r="G16" s="415"/>
      <c r="H16" s="27">
        <f t="shared" si="5"/>
        <v>0</v>
      </c>
      <c r="I16" s="420" t="str">
        <f t="shared" si="1"/>
        <v>0.00%</v>
      </c>
      <c r="J16" s="412"/>
      <c r="K16" s="1"/>
      <c r="L16" s="1"/>
      <c r="M16" s="1"/>
      <c r="N16" s="1"/>
    </row>
    <row r="17" spans="1:18" ht="15" hidden="1" customHeight="1">
      <c r="A17" s="1"/>
      <c r="B17" s="59"/>
      <c r="C17" s="58"/>
      <c r="D17" s="59" t="s">
        <v>236</v>
      </c>
      <c r="E17" s="59" t="s">
        <v>237</v>
      </c>
      <c r="F17" s="32">
        <v>0</v>
      </c>
      <c r="G17" s="415">
        <f>+'Decretos 050505'!F29</f>
        <v>0</v>
      </c>
      <c r="H17" s="32">
        <f t="shared" si="5"/>
        <v>0</v>
      </c>
      <c r="I17" s="420" t="str">
        <f t="shared" si="1"/>
        <v>0.00%</v>
      </c>
      <c r="J17" s="412"/>
      <c r="K17" s="1"/>
      <c r="L17" s="1"/>
      <c r="M17" s="1"/>
      <c r="N17" s="1"/>
      <c r="O17" s="1"/>
      <c r="P17" s="1"/>
      <c r="Q17" s="1"/>
      <c r="R17" s="1"/>
    </row>
    <row r="18" spans="1:18" ht="15" hidden="1" customHeight="1">
      <c r="A18" s="1"/>
      <c r="B18" s="59"/>
      <c r="C18" s="59"/>
      <c r="D18" s="59" t="s">
        <v>314</v>
      </c>
      <c r="E18" s="59" t="s">
        <v>297</v>
      </c>
      <c r="F18" s="32">
        <v>0</v>
      </c>
      <c r="G18" s="415">
        <f>+'Decretos 050505'!F30</f>
        <v>0</v>
      </c>
      <c r="H18" s="32">
        <f t="shared" si="5"/>
        <v>0</v>
      </c>
      <c r="I18" s="421" t="str">
        <f t="shared" si="1"/>
        <v>0.00%</v>
      </c>
      <c r="J18" s="412"/>
      <c r="K18" s="1"/>
      <c r="L18" s="1"/>
      <c r="M18" s="1"/>
      <c r="N18" s="1"/>
    </row>
    <row r="19" spans="1:18" ht="15" hidden="1" customHeight="1">
      <c r="A19" s="1"/>
      <c r="B19" s="59"/>
      <c r="C19" s="59"/>
      <c r="D19" s="59" t="s">
        <v>82</v>
      </c>
      <c r="E19" s="59" t="s">
        <v>315</v>
      </c>
      <c r="F19" s="32">
        <v>0</v>
      </c>
      <c r="G19" s="415">
        <f>+'Decretos 050505'!F31</f>
        <v>0</v>
      </c>
      <c r="H19" s="32">
        <f t="shared" si="5"/>
        <v>0</v>
      </c>
      <c r="I19" s="421" t="str">
        <f t="shared" si="1"/>
        <v>0.00%</v>
      </c>
      <c r="J19" s="412"/>
      <c r="K19" s="1"/>
      <c r="L19" s="1"/>
      <c r="M19" s="1"/>
      <c r="N19" s="1"/>
    </row>
    <row r="20" spans="1:18" ht="15" hidden="1" customHeight="1">
      <c r="A20" s="1"/>
      <c r="B20" s="59"/>
      <c r="C20" s="59"/>
      <c r="D20" s="59" t="s">
        <v>316</v>
      </c>
      <c r="E20" s="59" t="s">
        <v>317</v>
      </c>
      <c r="F20" s="32">
        <v>0</v>
      </c>
      <c r="G20" s="415">
        <f>+'Decretos 050505'!F32</f>
        <v>0</v>
      </c>
      <c r="H20" s="32">
        <f t="shared" si="5"/>
        <v>0</v>
      </c>
      <c r="I20" s="421" t="str">
        <f t="shared" si="1"/>
        <v>0.00%</v>
      </c>
      <c r="J20" s="412"/>
      <c r="K20" s="1"/>
      <c r="L20" s="1"/>
      <c r="M20" s="1"/>
      <c r="N20" s="1"/>
    </row>
    <row r="21" spans="1:18" ht="15" hidden="1" customHeight="1">
      <c r="A21" s="1"/>
      <c r="B21" s="59"/>
      <c r="C21" s="59"/>
      <c r="D21" s="59" t="s">
        <v>318</v>
      </c>
      <c r="E21" s="59" t="s">
        <v>319</v>
      </c>
      <c r="F21" s="32">
        <v>0</v>
      </c>
      <c r="G21" s="415">
        <f>+'Decretos 050505'!F33</f>
        <v>0</v>
      </c>
      <c r="H21" s="32">
        <f t="shared" si="5"/>
        <v>0</v>
      </c>
      <c r="I21" s="421" t="str">
        <f t="shared" si="1"/>
        <v>0.00%</v>
      </c>
      <c r="J21" s="408"/>
      <c r="K21" s="1"/>
      <c r="L21" s="1"/>
      <c r="M21" s="1"/>
      <c r="N21" s="1"/>
    </row>
    <row r="22" spans="1:18" ht="15" hidden="1" customHeight="1">
      <c r="A22" s="1"/>
      <c r="B22" s="59"/>
      <c r="C22" s="59"/>
      <c r="D22" s="59" t="s">
        <v>320</v>
      </c>
      <c r="E22" s="59" t="s">
        <v>321</v>
      </c>
      <c r="F22" s="32">
        <v>0</v>
      </c>
      <c r="G22" s="415">
        <f>+'Decretos 050505'!F34</f>
        <v>0</v>
      </c>
      <c r="H22" s="32">
        <f t="shared" si="5"/>
        <v>0</v>
      </c>
      <c r="I22" s="421" t="str">
        <f t="shared" si="1"/>
        <v>0.00%</v>
      </c>
      <c r="J22" s="412"/>
      <c r="K22" s="1"/>
      <c r="L22" s="1"/>
      <c r="M22" s="1"/>
      <c r="N22" s="1"/>
    </row>
    <row r="23" spans="1:18" ht="15" hidden="1" customHeight="1">
      <c r="A23" s="1"/>
      <c r="B23" s="59"/>
      <c r="C23" s="59"/>
      <c r="D23" s="59" t="s">
        <v>322</v>
      </c>
      <c r="E23" s="59" t="s">
        <v>323</v>
      </c>
      <c r="F23" s="32">
        <v>0</v>
      </c>
      <c r="G23" s="415">
        <f>+'Decretos 050505'!F35</f>
        <v>0</v>
      </c>
      <c r="H23" s="32">
        <f t="shared" si="5"/>
        <v>0</v>
      </c>
      <c r="I23" s="421" t="str">
        <f t="shared" si="1"/>
        <v>0.00%</v>
      </c>
      <c r="J23" s="412"/>
      <c r="K23" s="1"/>
      <c r="L23" s="1"/>
      <c r="M23" s="1"/>
      <c r="N23" s="1"/>
    </row>
    <row r="24" spans="1:18" ht="15" hidden="1" customHeight="1">
      <c r="A24" s="1"/>
      <c r="B24" s="59"/>
      <c r="C24" s="59"/>
      <c r="D24" s="59" t="s">
        <v>324</v>
      </c>
      <c r="E24" s="59" t="s">
        <v>325</v>
      </c>
      <c r="F24" s="32">
        <v>0</v>
      </c>
      <c r="G24" s="415">
        <f>+'Decretos 050505'!F36</f>
        <v>0</v>
      </c>
      <c r="H24" s="32">
        <f t="shared" si="5"/>
        <v>0</v>
      </c>
      <c r="I24" s="421" t="str">
        <f t="shared" si="1"/>
        <v>0.00%</v>
      </c>
      <c r="J24" s="412"/>
      <c r="K24" s="1"/>
      <c r="L24" s="1"/>
      <c r="M24" s="1"/>
      <c r="N24" s="1"/>
    </row>
    <row r="25" spans="1:18" ht="15" hidden="1" customHeight="1">
      <c r="A25" s="1"/>
      <c r="B25" s="59"/>
      <c r="C25" s="59"/>
      <c r="D25" s="59" t="s">
        <v>176</v>
      </c>
      <c r="E25" s="59" t="s">
        <v>326</v>
      </c>
      <c r="F25" s="32">
        <v>0</v>
      </c>
      <c r="G25" s="415">
        <f>+'Decretos 050505'!F37</f>
        <v>0</v>
      </c>
      <c r="H25" s="32">
        <f t="shared" si="5"/>
        <v>0</v>
      </c>
      <c r="I25" s="421" t="str">
        <f t="shared" si="1"/>
        <v>0.00%</v>
      </c>
      <c r="J25" s="408"/>
      <c r="K25" s="1"/>
      <c r="L25" s="1"/>
      <c r="M25" s="1"/>
      <c r="N25" s="1"/>
    </row>
    <row r="26" spans="1:18" ht="15" hidden="1" customHeight="1">
      <c r="A26" s="1"/>
      <c r="B26" s="59"/>
      <c r="C26" s="59"/>
      <c r="D26" s="59" t="s">
        <v>178</v>
      </c>
      <c r="E26" s="59" t="s">
        <v>327</v>
      </c>
      <c r="F26" s="32">
        <v>0</v>
      </c>
      <c r="G26" s="415">
        <f>+'Decretos 050505'!F38</f>
        <v>0</v>
      </c>
      <c r="H26" s="32">
        <f t="shared" si="5"/>
        <v>0</v>
      </c>
      <c r="I26" s="421" t="str">
        <f t="shared" si="1"/>
        <v>0.00%</v>
      </c>
      <c r="J26" s="412"/>
      <c r="K26" s="1"/>
      <c r="L26" s="1"/>
      <c r="M26" s="1"/>
      <c r="N26" s="1"/>
    </row>
    <row r="27" spans="1:18" ht="15" hidden="1" customHeight="1">
      <c r="A27" s="1"/>
      <c r="B27" s="59"/>
      <c r="C27" s="59"/>
      <c r="D27" s="59" t="s">
        <v>328</v>
      </c>
      <c r="E27" s="59" t="s">
        <v>329</v>
      </c>
      <c r="F27" s="32">
        <v>0</v>
      </c>
      <c r="G27" s="415">
        <f>+'Decretos 050505'!F39</f>
        <v>0</v>
      </c>
      <c r="H27" s="32">
        <f t="shared" si="5"/>
        <v>0</v>
      </c>
      <c r="I27" s="421" t="str">
        <f t="shared" si="1"/>
        <v>0.00%</v>
      </c>
      <c r="J27" s="412"/>
      <c r="K27" s="1"/>
      <c r="L27" s="1"/>
      <c r="M27" s="1"/>
      <c r="N27" s="1"/>
    </row>
    <row r="28" spans="1:18" ht="15" hidden="1" customHeight="1">
      <c r="A28" s="1"/>
      <c r="B28" s="59"/>
      <c r="C28" s="59"/>
      <c r="D28" s="59" t="s">
        <v>330</v>
      </c>
      <c r="E28" s="59" t="s">
        <v>331</v>
      </c>
      <c r="F28" s="32">
        <v>0</v>
      </c>
      <c r="G28" s="415">
        <f>+'Decretos 050505'!F40</f>
        <v>0</v>
      </c>
      <c r="H28" s="32">
        <f t="shared" si="5"/>
        <v>0</v>
      </c>
      <c r="I28" s="421" t="str">
        <f t="shared" si="1"/>
        <v>0.00%</v>
      </c>
      <c r="J28" s="412"/>
      <c r="K28" s="1"/>
      <c r="L28" s="1"/>
      <c r="M28" s="1"/>
      <c r="N28" s="1"/>
    </row>
    <row r="29" spans="1:18" ht="15.75" hidden="1" customHeight="1">
      <c r="A29" s="1"/>
      <c r="B29" s="59"/>
      <c r="C29" s="59"/>
      <c r="D29" s="59" t="s">
        <v>332</v>
      </c>
      <c r="E29" s="59" t="s">
        <v>333</v>
      </c>
      <c r="F29" s="32">
        <v>0</v>
      </c>
      <c r="G29" s="415">
        <f>+'Decretos 050505'!F41</f>
        <v>0</v>
      </c>
      <c r="H29" s="32">
        <f t="shared" si="5"/>
        <v>0</v>
      </c>
      <c r="I29" s="421" t="str">
        <f t="shared" si="1"/>
        <v>0.00%</v>
      </c>
      <c r="J29" s="412"/>
      <c r="K29" s="1"/>
      <c r="L29" s="1"/>
      <c r="M29" s="1"/>
      <c r="N29" s="1"/>
    </row>
    <row r="30" spans="1:18" ht="15.75" hidden="1" customHeight="1">
      <c r="A30" s="1"/>
      <c r="B30" s="59"/>
      <c r="C30" s="59"/>
      <c r="D30" s="59" t="s">
        <v>334</v>
      </c>
      <c r="E30" s="59" t="s">
        <v>335</v>
      </c>
      <c r="F30" s="32">
        <v>0</v>
      </c>
      <c r="G30" s="415">
        <f>+'Decretos 050505'!F42</f>
        <v>0</v>
      </c>
      <c r="H30" s="32">
        <f t="shared" si="5"/>
        <v>0</v>
      </c>
      <c r="I30" s="421" t="str">
        <f t="shared" si="1"/>
        <v>0.00%</v>
      </c>
      <c r="J30" s="408"/>
      <c r="K30" s="1"/>
      <c r="L30" s="1"/>
      <c r="M30" s="1"/>
      <c r="N30" s="1"/>
    </row>
    <row r="31" spans="1:18" ht="15.75" hidden="1" customHeight="1">
      <c r="A31" s="1"/>
      <c r="B31" s="59"/>
      <c r="C31" s="59"/>
      <c r="D31" s="59" t="s">
        <v>336</v>
      </c>
      <c r="E31" s="59" t="s">
        <v>337</v>
      </c>
      <c r="F31" s="32">
        <v>0</v>
      </c>
      <c r="G31" s="415">
        <f>+'Decretos 050505'!F43</f>
        <v>0</v>
      </c>
      <c r="H31" s="32">
        <f t="shared" si="5"/>
        <v>0</v>
      </c>
      <c r="I31" s="421" t="str">
        <f t="shared" si="1"/>
        <v>0.00%</v>
      </c>
      <c r="J31" s="408"/>
      <c r="K31" s="1"/>
      <c r="L31" s="1"/>
      <c r="M31" s="1"/>
      <c r="N31" s="1"/>
    </row>
    <row r="32" spans="1:18" ht="15.75" hidden="1" customHeight="1">
      <c r="A32" s="1"/>
      <c r="B32" s="59"/>
      <c r="C32" s="59"/>
      <c r="D32" s="59" t="s">
        <v>338</v>
      </c>
      <c r="E32" s="59" t="s">
        <v>339</v>
      </c>
      <c r="F32" s="32">
        <v>0</v>
      </c>
      <c r="G32" s="415">
        <f>+'Decretos 050505'!F44</f>
        <v>0</v>
      </c>
      <c r="H32" s="32">
        <f t="shared" si="5"/>
        <v>0</v>
      </c>
      <c r="I32" s="421" t="str">
        <f t="shared" si="1"/>
        <v>0.00%</v>
      </c>
      <c r="J32" s="412"/>
      <c r="K32" s="1"/>
      <c r="L32" s="1"/>
      <c r="M32" s="1"/>
      <c r="N32" s="1"/>
    </row>
    <row r="33" spans="1:18" ht="15.75" hidden="1" customHeight="1">
      <c r="A33" s="1"/>
      <c r="B33" s="59"/>
      <c r="C33" s="59"/>
      <c r="D33" s="59" t="s">
        <v>284</v>
      </c>
      <c r="E33" s="59" t="s">
        <v>340</v>
      </c>
      <c r="F33" s="32">
        <v>0</v>
      </c>
      <c r="G33" s="415">
        <f>+'Decretos 050505'!F45</f>
        <v>0</v>
      </c>
      <c r="H33" s="32">
        <f t="shared" si="5"/>
        <v>0</v>
      </c>
      <c r="I33" s="421" t="str">
        <f t="shared" si="1"/>
        <v>0.00%</v>
      </c>
      <c r="J33" s="412"/>
      <c r="K33" s="1"/>
      <c r="L33" s="1"/>
      <c r="M33" s="1"/>
      <c r="N33" s="1"/>
    </row>
    <row r="34" spans="1:18" ht="15.75" hidden="1" customHeight="1">
      <c r="A34" s="1"/>
      <c r="B34" s="59"/>
      <c r="C34" s="59"/>
      <c r="D34" s="59" t="s">
        <v>341</v>
      </c>
      <c r="E34" s="59" t="s">
        <v>342</v>
      </c>
      <c r="F34" s="32">
        <v>0</v>
      </c>
      <c r="G34" s="415">
        <f>+'Decretos 050505'!F46</f>
        <v>0</v>
      </c>
      <c r="H34" s="32">
        <f t="shared" si="5"/>
        <v>0</v>
      </c>
      <c r="I34" s="421" t="str">
        <f t="shared" si="1"/>
        <v>0.00%</v>
      </c>
      <c r="J34" s="412"/>
      <c r="K34" s="1"/>
      <c r="L34" s="1"/>
      <c r="M34" s="1"/>
      <c r="N34" s="1"/>
    </row>
    <row r="35" spans="1:18" ht="15.75" hidden="1" customHeight="1">
      <c r="A35" s="1"/>
      <c r="B35" s="59"/>
      <c r="C35" s="59"/>
      <c r="D35" s="59" t="s">
        <v>286</v>
      </c>
      <c r="E35" s="59" t="s">
        <v>343</v>
      </c>
      <c r="F35" s="32">
        <v>0</v>
      </c>
      <c r="G35" s="415">
        <f>+'Decretos 050505'!F47</f>
        <v>0</v>
      </c>
      <c r="H35" s="32">
        <f t="shared" si="5"/>
        <v>0</v>
      </c>
      <c r="I35" s="421" t="str">
        <f t="shared" si="1"/>
        <v>0.00%</v>
      </c>
      <c r="J35" s="412"/>
      <c r="K35" s="1"/>
      <c r="L35" s="1"/>
      <c r="M35" s="1"/>
      <c r="N35" s="1"/>
    </row>
    <row r="36" spans="1:18" ht="15.75" hidden="1" customHeight="1">
      <c r="A36" s="1"/>
      <c r="B36" s="59"/>
      <c r="C36" s="59"/>
      <c r="D36" s="59" t="s">
        <v>344</v>
      </c>
      <c r="E36" s="59" t="s">
        <v>345</v>
      </c>
      <c r="F36" s="32">
        <v>0</v>
      </c>
      <c r="G36" s="415">
        <f>+'Decretos 050505'!F48</f>
        <v>0</v>
      </c>
      <c r="H36" s="32">
        <f t="shared" si="5"/>
        <v>0</v>
      </c>
      <c r="I36" s="421" t="str">
        <f t="shared" si="1"/>
        <v>0.00%</v>
      </c>
      <c r="J36" s="412"/>
      <c r="K36" s="1"/>
      <c r="L36" s="1"/>
      <c r="M36" s="1"/>
      <c r="N36" s="1"/>
    </row>
    <row r="37" spans="1:18" ht="15.75" hidden="1" customHeight="1">
      <c r="A37" s="1"/>
      <c r="B37" s="59"/>
      <c r="C37" s="59"/>
      <c r="D37" s="59" t="s">
        <v>346</v>
      </c>
      <c r="E37" s="59" t="s">
        <v>347</v>
      </c>
      <c r="F37" s="32">
        <v>0</v>
      </c>
      <c r="G37" s="415">
        <f>+'Decretos 050505'!F49</f>
        <v>0</v>
      </c>
      <c r="H37" s="32">
        <f t="shared" si="5"/>
        <v>0</v>
      </c>
      <c r="I37" s="421" t="str">
        <f t="shared" si="1"/>
        <v>0.00%</v>
      </c>
      <c r="J37" s="412"/>
      <c r="K37" s="1"/>
      <c r="L37" s="1"/>
      <c r="M37" s="1"/>
      <c r="N37" s="1"/>
    </row>
    <row r="38" spans="1:18" ht="15.75" hidden="1" customHeight="1">
      <c r="A38" s="1"/>
      <c r="B38" s="59"/>
      <c r="C38" s="59"/>
      <c r="D38" s="59" t="s">
        <v>288</v>
      </c>
      <c r="E38" s="59" t="s">
        <v>348</v>
      </c>
      <c r="F38" s="32">
        <v>0</v>
      </c>
      <c r="G38" s="415">
        <f>+'Decretos 050505'!F50</f>
        <v>0</v>
      </c>
      <c r="H38" s="32">
        <f t="shared" si="5"/>
        <v>0</v>
      </c>
      <c r="I38" s="421" t="str">
        <f t="shared" si="1"/>
        <v>0.00%</v>
      </c>
      <c r="J38" s="408"/>
      <c r="K38" s="1"/>
      <c r="L38" s="1"/>
      <c r="M38" s="1"/>
      <c r="N38" s="1"/>
    </row>
    <row r="39" spans="1:18" ht="15.75" hidden="1" customHeight="1">
      <c r="A39" s="1"/>
      <c r="B39" s="59"/>
      <c r="C39" s="59"/>
      <c r="D39" s="59" t="s">
        <v>349</v>
      </c>
      <c r="E39" s="59" t="s">
        <v>350</v>
      </c>
      <c r="F39" s="32">
        <v>0</v>
      </c>
      <c r="G39" s="415">
        <f>+'Decretos 050505'!F51</f>
        <v>0</v>
      </c>
      <c r="H39" s="32">
        <f t="shared" si="5"/>
        <v>0</v>
      </c>
      <c r="I39" s="421" t="str">
        <f t="shared" si="1"/>
        <v>0.00%</v>
      </c>
      <c r="J39" s="412"/>
      <c r="K39" s="1"/>
      <c r="L39" s="1"/>
      <c r="M39" s="1"/>
      <c r="N39" s="1"/>
    </row>
    <row r="40" spans="1:18" ht="15.75" hidden="1" customHeight="1">
      <c r="A40" s="14"/>
      <c r="B40" s="58"/>
      <c r="C40" s="58"/>
      <c r="D40" s="413" t="s">
        <v>351</v>
      </c>
      <c r="E40" s="59" t="s">
        <v>352</v>
      </c>
      <c r="F40" s="32">
        <v>0</v>
      </c>
      <c r="G40" s="415">
        <f>'Decretos 050505'!F52</f>
        <v>0</v>
      </c>
      <c r="H40" s="32">
        <f t="shared" si="5"/>
        <v>0</v>
      </c>
      <c r="I40" s="28" t="str">
        <f t="shared" si="1"/>
        <v>0.00%</v>
      </c>
      <c r="J40" s="412"/>
      <c r="K40" s="14"/>
      <c r="L40" s="14"/>
      <c r="M40" s="14"/>
      <c r="N40" s="14"/>
    </row>
    <row r="41" spans="1:18" ht="15.75" hidden="1" customHeight="1">
      <c r="A41" s="14"/>
      <c r="B41" s="58" t="s">
        <v>88</v>
      </c>
      <c r="C41" s="58"/>
      <c r="D41" s="413"/>
      <c r="E41" s="58" t="s">
        <v>190</v>
      </c>
      <c r="F41" s="32">
        <v>0</v>
      </c>
      <c r="G41" s="415"/>
      <c r="H41" s="27">
        <f t="shared" si="5"/>
        <v>0</v>
      </c>
      <c r="I41" s="28" t="str">
        <f t="shared" si="1"/>
        <v>0.00%</v>
      </c>
      <c r="J41" s="412"/>
      <c r="K41" s="14"/>
      <c r="L41" s="14"/>
      <c r="M41" s="14"/>
      <c r="N41" s="14"/>
      <c r="O41" s="1"/>
      <c r="P41" s="1"/>
      <c r="Q41" s="1"/>
      <c r="R41" s="1"/>
    </row>
    <row r="42" spans="1:18" ht="15.75" hidden="1" customHeight="1">
      <c r="A42" s="14"/>
      <c r="B42" s="58"/>
      <c r="C42" s="58" t="s">
        <v>90</v>
      </c>
      <c r="D42" s="413"/>
      <c r="E42" s="59" t="s">
        <v>190</v>
      </c>
      <c r="F42" s="32"/>
      <c r="G42" s="415"/>
      <c r="H42" s="32">
        <f t="shared" si="5"/>
        <v>0</v>
      </c>
      <c r="I42" s="28" t="str">
        <f t="shared" si="1"/>
        <v>0.00%</v>
      </c>
      <c r="J42" s="412"/>
      <c r="K42" s="14"/>
      <c r="L42" s="14"/>
      <c r="M42" s="14"/>
      <c r="N42" s="14"/>
      <c r="O42" s="1"/>
      <c r="P42" s="1"/>
      <c r="Q42" s="1"/>
      <c r="R42" s="1"/>
    </row>
    <row r="43" spans="1:18" ht="15.75" customHeight="1">
      <c r="A43" s="14"/>
      <c r="B43" s="58" t="s">
        <v>101</v>
      </c>
      <c r="C43" s="58" t="s">
        <v>14</v>
      </c>
      <c r="D43" s="58" t="s">
        <v>15</v>
      </c>
      <c r="E43" s="58" t="s">
        <v>211</v>
      </c>
      <c r="F43" s="27">
        <f t="shared" ref="F43:G43" si="7">+F44+F68</f>
        <v>117499266</v>
      </c>
      <c r="G43" s="410">
        <f t="shared" si="7"/>
        <v>-64217627</v>
      </c>
      <c r="H43" s="27">
        <f t="shared" si="5"/>
        <v>53281639</v>
      </c>
      <c r="I43" s="42">
        <f t="shared" si="1"/>
        <v>-0.54653640985297725</v>
      </c>
      <c r="J43" s="412"/>
      <c r="K43" s="14"/>
      <c r="L43" s="14"/>
      <c r="M43" s="14"/>
      <c r="N43" s="14"/>
    </row>
    <row r="44" spans="1:18" ht="15.75" customHeight="1">
      <c r="A44" s="14"/>
      <c r="B44" s="58" t="s">
        <v>21</v>
      </c>
      <c r="C44" s="58" t="s">
        <v>30</v>
      </c>
      <c r="D44" s="58" t="s">
        <v>15</v>
      </c>
      <c r="E44" s="58" t="s">
        <v>235</v>
      </c>
      <c r="F44" s="27">
        <f>+SUM(F45:F66)</f>
        <v>0</v>
      </c>
      <c r="G44" s="410">
        <f>+SUM(G45:G67)</f>
        <v>0</v>
      </c>
      <c r="H44" s="27">
        <f t="shared" si="5"/>
        <v>0</v>
      </c>
      <c r="I44" s="42" t="str">
        <f t="shared" si="1"/>
        <v>0.00%</v>
      </c>
      <c r="J44" s="412"/>
      <c r="K44" s="14"/>
      <c r="L44" s="14"/>
      <c r="M44" s="14"/>
      <c r="N44" s="14"/>
      <c r="O44" s="14"/>
      <c r="P44" s="14"/>
      <c r="Q44" s="14"/>
      <c r="R44" s="14"/>
    </row>
    <row r="45" spans="1:18" ht="15.75" hidden="1" customHeight="1">
      <c r="A45" s="1"/>
      <c r="B45" s="59"/>
      <c r="C45" s="59" t="s">
        <v>14</v>
      </c>
      <c r="D45" s="59" t="s">
        <v>24</v>
      </c>
      <c r="E45" s="59" t="s">
        <v>353</v>
      </c>
      <c r="F45" s="32"/>
      <c r="G45" s="410">
        <f>+'Decretos 050505'!F57</f>
        <v>0</v>
      </c>
      <c r="H45" s="32">
        <f t="shared" si="5"/>
        <v>0</v>
      </c>
      <c r="I45" s="28" t="str">
        <f t="shared" si="1"/>
        <v>0.00%</v>
      </c>
      <c r="J45" s="412"/>
    </row>
    <row r="46" spans="1:18" ht="15.75" hidden="1" customHeight="1">
      <c r="A46" s="1"/>
      <c r="B46" s="59"/>
      <c r="C46" s="59" t="s">
        <v>14</v>
      </c>
      <c r="D46" s="59" t="s">
        <v>253</v>
      </c>
      <c r="E46" s="59" t="s">
        <v>354</v>
      </c>
      <c r="F46" s="32"/>
      <c r="G46" s="410">
        <f>+'Decretos 050505'!F58</f>
        <v>0</v>
      </c>
      <c r="H46" s="32">
        <f t="shared" si="5"/>
        <v>0</v>
      </c>
      <c r="I46" s="28" t="str">
        <f t="shared" si="1"/>
        <v>0.00%</v>
      </c>
      <c r="J46" s="412"/>
    </row>
    <row r="47" spans="1:18" ht="15.75" hidden="1" customHeight="1">
      <c r="A47" s="1"/>
      <c r="B47" s="59"/>
      <c r="C47" s="59" t="s">
        <v>14</v>
      </c>
      <c r="D47" s="59" t="s">
        <v>165</v>
      </c>
      <c r="E47" s="59" t="s">
        <v>355</v>
      </c>
      <c r="F47" s="32"/>
      <c r="G47" s="410">
        <f>+'Decretos 050505'!F59</f>
        <v>0</v>
      </c>
      <c r="H47" s="32">
        <f t="shared" si="5"/>
        <v>0</v>
      </c>
      <c r="I47" s="28" t="str">
        <f t="shared" si="1"/>
        <v>0.00%</v>
      </c>
      <c r="J47" s="412"/>
    </row>
    <row r="48" spans="1:18" ht="15.75" hidden="1" customHeight="1">
      <c r="A48" s="1"/>
      <c r="B48" s="59"/>
      <c r="C48" s="59" t="s">
        <v>14</v>
      </c>
      <c r="D48" s="59" t="s">
        <v>356</v>
      </c>
      <c r="E48" s="59" t="s">
        <v>357</v>
      </c>
      <c r="F48" s="32"/>
      <c r="G48" s="410">
        <f>+'Decretos 050505'!F60</f>
        <v>0</v>
      </c>
      <c r="H48" s="32">
        <f t="shared" si="5"/>
        <v>0</v>
      </c>
      <c r="I48" s="28" t="str">
        <f t="shared" si="1"/>
        <v>0.00%</v>
      </c>
      <c r="J48" s="412"/>
    </row>
    <row r="49" spans="1:18" ht="15.75" hidden="1" customHeight="1">
      <c r="A49" s="1"/>
      <c r="B49" s="59"/>
      <c r="C49" s="59" t="s">
        <v>14</v>
      </c>
      <c r="D49" s="59" t="s">
        <v>358</v>
      </c>
      <c r="E49" s="59" t="s">
        <v>359</v>
      </c>
      <c r="F49" s="32"/>
      <c r="G49" s="410">
        <f>+'Decretos 050505'!F61</f>
        <v>0</v>
      </c>
      <c r="H49" s="32">
        <f t="shared" si="5"/>
        <v>0</v>
      </c>
      <c r="I49" s="28" t="str">
        <f t="shared" si="1"/>
        <v>0.00%</v>
      </c>
      <c r="J49" s="412"/>
      <c r="K49" s="1"/>
      <c r="L49" s="1"/>
      <c r="M49" s="1"/>
      <c r="N49" s="1"/>
    </row>
    <row r="50" spans="1:18" ht="15.75" hidden="1" customHeight="1">
      <c r="A50" s="1"/>
      <c r="B50" s="59"/>
      <c r="C50" s="59" t="s">
        <v>14</v>
      </c>
      <c r="D50" s="59" t="s">
        <v>314</v>
      </c>
      <c r="E50" s="59" t="s">
        <v>360</v>
      </c>
      <c r="F50" s="32"/>
      <c r="G50" s="410">
        <f>+'Decretos 050505'!F62</f>
        <v>0</v>
      </c>
      <c r="H50" s="32">
        <f t="shared" si="5"/>
        <v>0</v>
      </c>
      <c r="I50" s="28" t="str">
        <f t="shared" si="1"/>
        <v>0.00%</v>
      </c>
      <c r="J50" s="412"/>
      <c r="K50" s="1"/>
      <c r="L50" s="1"/>
      <c r="M50" s="1"/>
      <c r="N50" s="1"/>
    </row>
    <row r="51" spans="1:18" ht="15.75" hidden="1" customHeight="1">
      <c r="A51" s="1"/>
      <c r="B51" s="59"/>
      <c r="C51" s="59" t="s">
        <v>14</v>
      </c>
      <c r="D51" s="59" t="s">
        <v>361</v>
      </c>
      <c r="E51" s="59" t="s">
        <v>362</v>
      </c>
      <c r="F51" s="32"/>
      <c r="G51" s="410">
        <f>+'Decretos 050505'!F63</f>
        <v>0</v>
      </c>
      <c r="H51" s="32">
        <f t="shared" si="5"/>
        <v>0</v>
      </c>
      <c r="I51" s="28" t="str">
        <f t="shared" si="1"/>
        <v>0.00%</v>
      </c>
      <c r="J51" s="412"/>
      <c r="K51" s="1"/>
      <c r="L51" s="1"/>
      <c r="M51" s="1"/>
      <c r="N51" s="1"/>
    </row>
    <row r="52" spans="1:18" ht="15.75" hidden="1" customHeight="1">
      <c r="A52" s="1"/>
      <c r="B52" s="59"/>
      <c r="C52" s="59" t="s">
        <v>14</v>
      </c>
      <c r="D52" s="59" t="s">
        <v>363</v>
      </c>
      <c r="E52" s="59" t="s">
        <v>364</v>
      </c>
      <c r="F52" s="32"/>
      <c r="G52" s="410">
        <f>+'Decretos 050505'!F64</f>
        <v>0</v>
      </c>
      <c r="H52" s="32">
        <f t="shared" si="5"/>
        <v>0</v>
      </c>
      <c r="I52" s="28" t="str">
        <f t="shared" si="1"/>
        <v>0.00%</v>
      </c>
      <c r="J52" s="412"/>
    </row>
    <row r="53" spans="1:18" ht="15.75" hidden="1" customHeight="1">
      <c r="A53" s="1"/>
      <c r="B53" s="59"/>
      <c r="C53" s="59" t="s">
        <v>14</v>
      </c>
      <c r="D53" s="59" t="s">
        <v>365</v>
      </c>
      <c r="E53" s="59" t="s">
        <v>366</v>
      </c>
      <c r="F53" s="32"/>
      <c r="G53" s="410">
        <f>+'Decretos 050505'!F65</f>
        <v>0</v>
      </c>
      <c r="H53" s="32">
        <f t="shared" si="5"/>
        <v>0</v>
      </c>
      <c r="I53" s="28" t="str">
        <f t="shared" si="1"/>
        <v>0.00%</v>
      </c>
      <c r="J53" s="412"/>
    </row>
    <row r="54" spans="1:18" ht="15.75" hidden="1" customHeight="1">
      <c r="A54" s="1"/>
      <c r="B54" s="59"/>
      <c r="C54" s="59" t="s">
        <v>14</v>
      </c>
      <c r="D54" s="59" t="s">
        <v>367</v>
      </c>
      <c r="E54" s="59" t="s">
        <v>368</v>
      </c>
      <c r="F54" s="32"/>
      <c r="G54" s="410">
        <f>+'Decretos 050505'!F66</f>
        <v>0</v>
      </c>
      <c r="H54" s="32">
        <f t="shared" si="5"/>
        <v>0</v>
      </c>
      <c r="I54" s="28" t="str">
        <f t="shared" si="1"/>
        <v>0.00%</v>
      </c>
      <c r="J54" s="412"/>
      <c r="K54" s="1"/>
      <c r="L54" s="1"/>
      <c r="M54" s="1"/>
      <c r="N54" s="1"/>
    </row>
    <row r="55" spans="1:18" ht="15.75" hidden="1" customHeight="1">
      <c r="A55" s="1"/>
      <c r="B55" s="59"/>
      <c r="C55" s="59" t="s">
        <v>14</v>
      </c>
      <c r="D55" s="59" t="s">
        <v>369</v>
      </c>
      <c r="E55" s="59" t="s">
        <v>370</v>
      </c>
      <c r="F55" s="32"/>
      <c r="G55" s="410">
        <f>+'Decretos 050505'!F67</f>
        <v>0</v>
      </c>
      <c r="H55" s="32">
        <f t="shared" si="5"/>
        <v>0</v>
      </c>
      <c r="I55" s="28" t="str">
        <f t="shared" si="1"/>
        <v>0.00%</v>
      </c>
      <c r="J55" s="412"/>
    </row>
    <row r="56" spans="1:18" ht="15.75" hidden="1" customHeight="1">
      <c r="A56" s="1"/>
      <c r="B56" s="59"/>
      <c r="C56" s="59" t="s">
        <v>14</v>
      </c>
      <c r="D56" s="59" t="s">
        <v>371</v>
      </c>
      <c r="E56" s="59" t="s">
        <v>372</v>
      </c>
      <c r="F56" s="32"/>
      <c r="G56" s="410">
        <f>+'Decretos 050505'!F68</f>
        <v>0</v>
      </c>
      <c r="H56" s="32">
        <f t="shared" si="5"/>
        <v>0</v>
      </c>
      <c r="I56" s="28" t="str">
        <f t="shared" si="1"/>
        <v>0.00%</v>
      </c>
      <c r="J56" s="412"/>
      <c r="K56" s="1"/>
      <c r="L56" s="1"/>
      <c r="M56" s="1"/>
      <c r="N56" s="1"/>
    </row>
    <row r="57" spans="1:18" ht="15.75" hidden="1" customHeight="1">
      <c r="A57" s="1"/>
      <c r="B57" s="59"/>
      <c r="C57" s="59" t="s">
        <v>14</v>
      </c>
      <c r="D57" s="59" t="s">
        <v>373</v>
      </c>
      <c r="E57" s="59" t="s">
        <v>374</v>
      </c>
      <c r="F57" s="32"/>
      <c r="G57" s="410">
        <f>+'Decretos 050505'!F69</f>
        <v>0</v>
      </c>
      <c r="H57" s="32">
        <f t="shared" si="5"/>
        <v>0</v>
      </c>
      <c r="I57" s="28" t="str">
        <f t="shared" si="1"/>
        <v>0.00%</v>
      </c>
      <c r="J57" s="412"/>
      <c r="K57" s="1"/>
      <c r="L57" s="1"/>
      <c r="M57" s="1"/>
      <c r="N57" s="1"/>
    </row>
    <row r="58" spans="1:18" ht="15.75" hidden="1" customHeight="1">
      <c r="A58" s="1"/>
      <c r="B58" s="59"/>
      <c r="C58" s="59" t="s">
        <v>14</v>
      </c>
      <c r="D58" s="59" t="s">
        <v>375</v>
      </c>
      <c r="E58" s="59" t="s">
        <v>376</v>
      </c>
      <c r="F58" s="32"/>
      <c r="G58" s="410">
        <f>+'Decretos 050505'!F70</f>
        <v>0</v>
      </c>
      <c r="H58" s="32">
        <f t="shared" si="5"/>
        <v>0</v>
      </c>
      <c r="I58" s="28" t="str">
        <f t="shared" si="1"/>
        <v>0.00%</v>
      </c>
      <c r="J58" s="412"/>
      <c r="K58" s="1"/>
      <c r="L58" s="1"/>
      <c r="M58" s="1"/>
      <c r="N58" s="1"/>
    </row>
    <row r="59" spans="1:18" ht="15.75" hidden="1" customHeight="1">
      <c r="A59" s="1"/>
      <c r="B59" s="59"/>
      <c r="C59" s="59" t="s">
        <v>14</v>
      </c>
      <c r="D59" s="59" t="s">
        <v>377</v>
      </c>
      <c r="E59" s="59" t="s">
        <v>378</v>
      </c>
      <c r="F59" s="32"/>
      <c r="G59" s="410">
        <f>+'Decretos 050505'!F71</f>
        <v>0</v>
      </c>
      <c r="H59" s="32">
        <f t="shared" si="5"/>
        <v>0</v>
      </c>
      <c r="I59" s="28" t="str">
        <f t="shared" si="1"/>
        <v>0.00%</v>
      </c>
      <c r="J59" s="412"/>
    </row>
    <row r="60" spans="1:18" ht="15.75" hidden="1" customHeight="1">
      <c r="A60" s="1"/>
      <c r="B60" s="59"/>
      <c r="C60" s="59"/>
      <c r="D60" s="59" t="s">
        <v>238</v>
      </c>
      <c r="E60" s="59" t="s">
        <v>379</v>
      </c>
      <c r="F60" s="32"/>
      <c r="G60" s="410">
        <f>+'Decretos 050505'!F72</f>
        <v>0</v>
      </c>
      <c r="H60" s="32">
        <f t="shared" si="5"/>
        <v>0</v>
      </c>
      <c r="I60" s="28" t="str">
        <f t="shared" si="1"/>
        <v>0.00%</v>
      </c>
      <c r="J60" s="412"/>
    </row>
    <row r="61" spans="1:18" ht="15.75" hidden="1" customHeight="1">
      <c r="A61" s="1"/>
      <c r="B61" s="59"/>
      <c r="C61" s="59" t="s">
        <v>14</v>
      </c>
      <c r="D61" s="59" t="s">
        <v>380</v>
      </c>
      <c r="E61" s="59" t="s">
        <v>381</v>
      </c>
      <c r="F61" s="32"/>
      <c r="G61" s="410">
        <f>+'Decretos 050505'!F73</f>
        <v>0</v>
      </c>
      <c r="H61" s="32">
        <f t="shared" si="5"/>
        <v>0</v>
      </c>
      <c r="I61" s="28" t="str">
        <f t="shared" si="1"/>
        <v>0.00%</v>
      </c>
      <c r="J61" s="408"/>
    </row>
    <row r="62" spans="1:18" ht="15.75" hidden="1" customHeight="1">
      <c r="A62" s="1"/>
      <c r="B62" s="59"/>
      <c r="C62" s="59" t="s">
        <v>14</v>
      </c>
      <c r="D62" s="59" t="s">
        <v>382</v>
      </c>
      <c r="E62" s="59" t="s">
        <v>319</v>
      </c>
      <c r="F62" s="32"/>
      <c r="G62" s="410">
        <f>+'Decretos 050505'!F74</f>
        <v>0</v>
      </c>
      <c r="H62" s="32">
        <f t="shared" si="5"/>
        <v>0</v>
      </c>
      <c r="I62" s="28" t="str">
        <f t="shared" si="1"/>
        <v>0.00%</v>
      </c>
      <c r="J62" s="408"/>
    </row>
    <row r="63" spans="1:18" ht="15.75" hidden="1" customHeight="1">
      <c r="A63" s="1"/>
      <c r="B63" s="59"/>
      <c r="C63" s="59"/>
      <c r="D63" s="59" t="s">
        <v>259</v>
      </c>
      <c r="E63" s="68" t="s">
        <v>307</v>
      </c>
      <c r="F63" s="32"/>
      <c r="G63" s="410"/>
      <c r="H63" s="32">
        <f t="shared" si="5"/>
        <v>0</v>
      </c>
      <c r="I63" s="28" t="str">
        <f t="shared" si="1"/>
        <v>0.00%</v>
      </c>
      <c r="J63" s="408"/>
      <c r="K63" s="1"/>
      <c r="L63" s="1"/>
      <c r="M63" s="1"/>
      <c r="N63" s="1"/>
      <c r="O63" s="1"/>
      <c r="P63" s="1"/>
      <c r="Q63" s="1"/>
      <c r="R63" s="1"/>
    </row>
    <row r="64" spans="1:18" ht="15.75" hidden="1" customHeight="1">
      <c r="A64" s="1"/>
      <c r="B64" s="59"/>
      <c r="C64" s="59"/>
      <c r="D64" s="59" t="s">
        <v>332</v>
      </c>
      <c r="E64" s="59" t="s">
        <v>383</v>
      </c>
      <c r="F64" s="32"/>
      <c r="G64" s="410">
        <f>+'Decretos 050505'!F76</f>
        <v>0</v>
      </c>
      <c r="H64" s="32">
        <f t="shared" si="5"/>
        <v>0</v>
      </c>
      <c r="I64" s="28" t="str">
        <f t="shared" si="1"/>
        <v>0.00%</v>
      </c>
      <c r="J64" s="408"/>
      <c r="K64" s="1"/>
      <c r="L64" s="1"/>
      <c r="M64" s="1"/>
      <c r="N64" s="1"/>
      <c r="O64" s="1"/>
      <c r="P64" s="1"/>
      <c r="Q64" s="1"/>
      <c r="R64" s="1"/>
    </row>
    <row r="65" spans="1:18" ht="15.75" hidden="1" customHeight="1">
      <c r="A65" s="1"/>
      <c r="B65" s="59"/>
      <c r="C65" s="59"/>
      <c r="D65" s="59" t="s">
        <v>349</v>
      </c>
      <c r="E65" s="59" t="s">
        <v>384</v>
      </c>
      <c r="F65" s="32">
        <v>0</v>
      </c>
      <c r="G65" s="410">
        <f>+'Decretos 050505'!F77</f>
        <v>0</v>
      </c>
      <c r="H65" s="32">
        <f t="shared" si="5"/>
        <v>0</v>
      </c>
      <c r="I65" s="28" t="str">
        <f t="shared" si="1"/>
        <v>0.00%</v>
      </c>
      <c r="J65" s="412"/>
      <c r="K65" s="1"/>
      <c r="L65" s="1"/>
      <c r="M65" s="1"/>
      <c r="N65" s="1"/>
    </row>
    <row r="66" spans="1:18" ht="15.75" hidden="1" customHeight="1">
      <c r="A66" s="1"/>
      <c r="B66" s="59"/>
      <c r="C66" s="59"/>
      <c r="D66" s="59" t="s">
        <v>385</v>
      </c>
      <c r="E66" s="59" t="s">
        <v>386</v>
      </c>
      <c r="F66" s="32"/>
      <c r="G66" s="410">
        <f>+'Decretos 050505'!F78</f>
        <v>0</v>
      </c>
      <c r="H66" s="32">
        <f t="shared" si="5"/>
        <v>0</v>
      </c>
      <c r="I66" s="28" t="str">
        <f t="shared" si="1"/>
        <v>0.00%</v>
      </c>
      <c r="J66" s="412"/>
      <c r="K66" s="1"/>
      <c r="L66" s="1"/>
      <c r="M66" s="1"/>
      <c r="N66" s="1"/>
    </row>
    <row r="67" spans="1:18" ht="15.75" customHeight="1">
      <c r="A67" s="1"/>
      <c r="B67" s="59"/>
      <c r="C67" s="59"/>
      <c r="D67" s="59" t="s">
        <v>68</v>
      </c>
      <c r="E67" s="35" t="s">
        <v>387</v>
      </c>
      <c r="F67" s="32">
        <v>0</v>
      </c>
      <c r="G67" s="410">
        <f>+'Decretos 050505'!F79</f>
        <v>0</v>
      </c>
      <c r="H67" s="32">
        <f t="shared" si="5"/>
        <v>0</v>
      </c>
      <c r="I67" s="28" t="str">
        <f t="shared" si="1"/>
        <v>0.00%</v>
      </c>
      <c r="J67" s="412"/>
      <c r="K67" s="1"/>
      <c r="L67" s="1"/>
      <c r="M67" s="1"/>
      <c r="N67" s="1"/>
      <c r="O67" s="1"/>
      <c r="P67" s="1"/>
      <c r="Q67" s="1"/>
      <c r="R67" s="1"/>
    </row>
    <row r="68" spans="1:18" ht="15.75" customHeight="1">
      <c r="A68" s="14"/>
      <c r="B68" s="58"/>
      <c r="C68" s="58" t="s">
        <v>37</v>
      </c>
      <c r="D68" s="58" t="s">
        <v>15</v>
      </c>
      <c r="E68" s="58" t="s">
        <v>63</v>
      </c>
      <c r="F68" s="27">
        <f>+SUM(F69:F70)</f>
        <v>117499266</v>
      </c>
      <c r="G68" s="410">
        <f>SUM(G69:G70)</f>
        <v>-64217627</v>
      </c>
      <c r="H68" s="27">
        <f t="shared" si="5"/>
        <v>53281639</v>
      </c>
      <c r="I68" s="42">
        <f t="shared" si="1"/>
        <v>-0.54653640985297725</v>
      </c>
      <c r="J68" s="412"/>
      <c r="K68" s="14"/>
      <c r="L68" s="14"/>
      <c r="M68" s="14"/>
      <c r="N68" s="14"/>
    </row>
    <row r="69" spans="1:18" ht="15.75" customHeight="1">
      <c r="A69" s="1"/>
      <c r="B69" s="59"/>
      <c r="C69" s="59" t="s">
        <v>14</v>
      </c>
      <c r="D69" s="59" t="s">
        <v>24</v>
      </c>
      <c r="E69" s="59" t="s">
        <v>388</v>
      </c>
      <c r="F69" s="32">
        <v>79217505</v>
      </c>
      <c r="G69" s="415">
        <f>+'Decretos 050505'!F81</f>
        <v>-38792322</v>
      </c>
      <c r="H69" s="32">
        <f t="shared" si="5"/>
        <v>40425183</v>
      </c>
      <c r="I69" s="28">
        <f t="shared" si="1"/>
        <v>-0.48969381199269024</v>
      </c>
      <c r="J69" s="412"/>
    </row>
    <row r="70" spans="1:18" ht="15.75" customHeight="1">
      <c r="A70" s="1"/>
      <c r="B70" s="59"/>
      <c r="C70" s="59"/>
      <c r="D70" s="59" t="s">
        <v>389</v>
      </c>
      <c r="E70" s="68" t="s">
        <v>390</v>
      </c>
      <c r="F70" s="32">
        <v>38281761</v>
      </c>
      <c r="G70" s="415">
        <f>+'Decretos 050505'!F82</f>
        <v>-25425305</v>
      </c>
      <c r="H70" s="32">
        <f t="shared" si="5"/>
        <v>12856456</v>
      </c>
      <c r="I70" s="28">
        <f t="shared" si="1"/>
        <v>-0.66416236703426468</v>
      </c>
      <c r="J70" s="412"/>
      <c r="K70" s="1"/>
      <c r="L70" s="1"/>
      <c r="M70" s="1"/>
      <c r="N70" s="1"/>
    </row>
    <row r="71" spans="1:18" ht="15.75" customHeight="1">
      <c r="A71" s="14"/>
      <c r="B71" s="58" t="s">
        <v>106</v>
      </c>
      <c r="C71" s="58"/>
      <c r="D71" s="58"/>
      <c r="E71" s="58" t="s">
        <v>391</v>
      </c>
      <c r="F71" s="27">
        <v>0</v>
      </c>
      <c r="G71" s="415">
        <f>G72</f>
        <v>7857172</v>
      </c>
      <c r="H71" s="32">
        <f t="shared" si="5"/>
        <v>7857172</v>
      </c>
      <c r="I71" s="28" t="str">
        <f t="shared" si="1"/>
        <v>0.00%</v>
      </c>
      <c r="J71" s="408"/>
      <c r="K71" s="14"/>
      <c r="L71" s="14"/>
      <c r="M71" s="14"/>
      <c r="N71" s="14"/>
      <c r="O71" s="14"/>
      <c r="P71" s="14"/>
      <c r="Q71" s="14"/>
      <c r="R71" s="14"/>
    </row>
    <row r="72" spans="1:18" ht="15.75" customHeight="1">
      <c r="A72" s="14"/>
      <c r="B72" s="58"/>
      <c r="C72" s="59" t="s">
        <v>112</v>
      </c>
      <c r="D72" s="58"/>
      <c r="E72" s="59" t="s">
        <v>113</v>
      </c>
      <c r="F72" s="27"/>
      <c r="G72" s="415">
        <f>'Decretos 050505'!H84</f>
        <v>7857172</v>
      </c>
      <c r="H72" s="32">
        <f t="shared" si="5"/>
        <v>7857172</v>
      </c>
      <c r="I72" s="28" t="str">
        <f t="shared" si="1"/>
        <v>0.00%</v>
      </c>
      <c r="J72" s="408"/>
      <c r="K72" s="14"/>
      <c r="L72" s="14"/>
      <c r="M72" s="14"/>
      <c r="N72" s="14"/>
      <c r="O72" s="14"/>
      <c r="P72" s="14"/>
      <c r="Q72" s="14"/>
      <c r="R72" s="14"/>
    </row>
    <row r="73" spans="1:18" ht="15.75" customHeight="1">
      <c r="A73" s="14"/>
      <c r="B73" s="204" t="s">
        <v>114</v>
      </c>
      <c r="C73" s="204" t="s">
        <v>14</v>
      </c>
      <c r="D73" s="204"/>
      <c r="E73" s="204" t="s">
        <v>115</v>
      </c>
      <c r="F73" s="43">
        <v>0</v>
      </c>
      <c r="G73" s="422">
        <f>+'Decretos 050505'!F85</f>
        <v>0</v>
      </c>
      <c r="H73" s="43">
        <f t="shared" si="5"/>
        <v>0</v>
      </c>
      <c r="I73" s="423" t="str">
        <f t="shared" si="1"/>
        <v>0.00%</v>
      </c>
      <c r="J73" s="408"/>
      <c r="K73" s="14"/>
      <c r="L73" s="14"/>
      <c r="M73" s="14"/>
      <c r="N73" s="14"/>
      <c r="O73" s="14"/>
      <c r="P73" s="14"/>
      <c r="Q73" s="14"/>
      <c r="R73" s="14"/>
    </row>
    <row r="74" spans="1:18" ht="15.75" customHeight="1">
      <c r="B74" s="1"/>
      <c r="C74" s="1"/>
      <c r="D74" s="1"/>
      <c r="E74" s="1"/>
      <c r="F74" s="1"/>
      <c r="G74" s="1"/>
      <c r="H74" s="1"/>
      <c r="I74" s="1"/>
      <c r="J74" s="1"/>
    </row>
    <row r="75" spans="1:18" ht="15.75" customHeight="1">
      <c r="B75" s="1"/>
      <c r="C75" s="1"/>
      <c r="D75" s="1"/>
      <c r="E75" s="1"/>
      <c r="F75" s="1"/>
      <c r="G75" s="1"/>
      <c r="H75" s="1"/>
      <c r="I75" s="1"/>
      <c r="J75" s="1"/>
    </row>
    <row r="76" spans="1:18" ht="15.75" customHeight="1">
      <c r="F76" s="286"/>
      <c r="G76" s="128"/>
      <c r="H76" s="3"/>
      <c r="J76" s="14"/>
    </row>
    <row r="77" spans="1:18" ht="15.75" customHeight="1">
      <c r="F77" s="286"/>
      <c r="G77" s="128"/>
      <c r="H77" s="286"/>
      <c r="J77" s="14"/>
    </row>
    <row r="78" spans="1:18" ht="15.75" customHeight="1">
      <c r="F78" s="286"/>
      <c r="G78" s="128"/>
      <c r="J78" s="14"/>
    </row>
    <row r="79" spans="1:18" ht="15.75" customHeight="1">
      <c r="G79" s="128"/>
      <c r="J79" s="14"/>
    </row>
    <row r="80" spans="1:18" ht="15.75" customHeight="1">
      <c r="G80" s="128"/>
      <c r="J80" s="14"/>
    </row>
    <row r="81" spans="7:10" ht="15.75" customHeight="1">
      <c r="G81" s="128"/>
      <c r="J81" s="14"/>
    </row>
    <row r="82" spans="7:10" ht="15.75" customHeight="1">
      <c r="G82" s="128"/>
      <c r="J82" s="14"/>
    </row>
    <row r="83" spans="7:10" ht="15.75" customHeight="1">
      <c r="G83" s="128"/>
      <c r="J83" s="14"/>
    </row>
    <row r="84" spans="7:10" ht="15.75" customHeight="1">
      <c r="G84" s="128"/>
      <c r="J84" s="14"/>
    </row>
    <row r="85" spans="7:10" ht="15.75" customHeight="1">
      <c r="G85" s="128"/>
      <c r="J85" s="14"/>
    </row>
    <row r="86" spans="7:10" ht="15.75" customHeight="1">
      <c r="G86" s="128"/>
      <c r="J86" s="14"/>
    </row>
    <row r="87" spans="7:10" ht="15.75" customHeight="1">
      <c r="G87" s="128"/>
      <c r="J87" s="14"/>
    </row>
    <row r="88" spans="7:10" ht="15.75" customHeight="1">
      <c r="G88" s="128"/>
      <c r="J88" s="14"/>
    </row>
    <row r="89" spans="7:10" ht="15.75" customHeight="1">
      <c r="G89" s="128"/>
      <c r="J89" s="14"/>
    </row>
    <row r="90" spans="7:10" ht="15.75" customHeight="1">
      <c r="G90" s="128"/>
      <c r="J90" s="14"/>
    </row>
    <row r="91" spans="7:10" ht="15.75" customHeight="1">
      <c r="G91" s="128"/>
      <c r="J91" s="14"/>
    </row>
    <row r="92" spans="7:10" ht="15.75" customHeight="1">
      <c r="G92" s="128"/>
      <c r="J92" s="14"/>
    </row>
    <row r="93" spans="7:10" ht="15.75" customHeight="1">
      <c r="G93" s="128"/>
      <c r="J93" s="14"/>
    </row>
    <row r="94" spans="7:10" ht="15.75" customHeight="1">
      <c r="G94" s="128"/>
      <c r="J94" s="14"/>
    </row>
    <row r="95" spans="7:10" ht="15.75" customHeight="1">
      <c r="G95" s="128"/>
      <c r="J95" s="14"/>
    </row>
    <row r="96" spans="7:10" ht="15.75" customHeight="1">
      <c r="G96" s="128"/>
      <c r="J96" s="14"/>
    </row>
    <row r="97" spans="7:10" ht="15.75" customHeight="1">
      <c r="G97" s="128"/>
      <c r="J97" s="14"/>
    </row>
    <row r="98" spans="7:10" ht="15.75" customHeight="1">
      <c r="G98" s="128"/>
      <c r="J98" s="14"/>
    </row>
    <row r="99" spans="7:10" ht="15.75" customHeight="1">
      <c r="G99" s="128"/>
      <c r="J99" s="14"/>
    </row>
    <row r="100" spans="7:10" ht="15.75" customHeight="1">
      <c r="G100" s="128"/>
      <c r="J100" s="14"/>
    </row>
    <row r="101" spans="7:10" ht="15.75" customHeight="1">
      <c r="G101" s="128"/>
      <c r="J101" s="14"/>
    </row>
    <row r="102" spans="7:10" ht="15.75" customHeight="1">
      <c r="G102" s="128"/>
      <c r="J102" s="14"/>
    </row>
    <row r="103" spans="7:10" ht="15.75" customHeight="1">
      <c r="G103" s="128"/>
      <c r="J103" s="14"/>
    </row>
    <row r="104" spans="7:10" ht="15.75" customHeight="1">
      <c r="G104" s="128"/>
      <c r="J104" s="14"/>
    </row>
    <row r="105" spans="7:10" ht="15.75" customHeight="1">
      <c r="G105" s="128"/>
      <c r="J105" s="14"/>
    </row>
    <row r="106" spans="7:10" ht="15.75" customHeight="1">
      <c r="G106" s="128"/>
      <c r="J106" s="14"/>
    </row>
    <row r="107" spans="7:10" ht="15.75" customHeight="1">
      <c r="G107" s="128"/>
      <c r="J107" s="14"/>
    </row>
    <row r="108" spans="7:10" ht="15.75" customHeight="1">
      <c r="G108" s="128"/>
      <c r="J108" s="14"/>
    </row>
    <row r="109" spans="7:10" ht="15.75" customHeight="1">
      <c r="G109" s="128"/>
      <c r="J109" s="14"/>
    </row>
    <row r="110" spans="7:10" ht="15.75" customHeight="1">
      <c r="G110" s="128"/>
      <c r="J110" s="14"/>
    </row>
    <row r="111" spans="7:10" ht="15.75" customHeight="1">
      <c r="G111" s="128"/>
      <c r="J111" s="14"/>
    </row>
    <row r="112" spans="7:10" ht="15.75" customHeight="1">
      <c r="G112" s="128"/>
      <c r="J112" s="14"/>
    </row>
    <row r="113" spans="7:10" ht="15.75" customHeight="1">
      <c r="G113" s="128"/>
      <c r="J113" s="14"/>
    </row>
    <row r="114" spans="7:10" ht="15.75" customHeight="1">
      <c r="G114" s="128"/>
      <c r="J114" s="14"/>
    </row>
    <row r="115" spans="7:10" ht="15.75" customHeight="1">
      <c r="G115" s="128"/>
      <c r="J115" s="14"/>
    </row>
    <row r="116" spans="7:10" ht="15.75" customHeight="1">
      <c r="G116" s="128"/>
      <c r="J116" s="14"/>
    </row>
    <row r="117" spans="7:10" ht="15.75" customHeight="1">
      <c r="G117" s="128"/>
      <c r="J117" s="14"/>
    </row>
    <row r="118" spans="7:10" ht="15.75" customHeight="1">
      <c r="G118" s="128"/>
      <c r="J118" s="14"/>
    </row>
    <row r="119" spans="7:10" ht="15.75" customHeight="1">
      <c r="G119" s="128"/>
      <c r="J119" s="14"/>
    </row>
    <row r="120" spans="7:10" ht="15.75" customHeight="1">
      <c r="G120" s="128"/>
      <c r="J120" s="14"/>
    </row>
    <row r="121" spans="7:10" ht="15.75" customHeight="1">
      <c r="G121" s="128"/>
      <c r="J121" s="14"/>
    </row>
    <row r="122" spans="7:10" ht="15.75" customHeight="1">
      <c r="G122" s="128"/>
      <c r="J122" s="14"/>
    </row>
    <row r="123" spans="7:10" ht="15.75" customHeight="1">
      <c r="G123" s="128"/>
      <c r="J123" s="14"/>
    </row>
    <row r="124" spans="7:10" ht="15.75" customHeight="1">
      <c r="G124" s="128"/>
      <c r="J124" s="14"/>
    </row>
    <row r="125" spans="7:10" ht="15.75" customHeight="1">
      <c r="G125" s="128"/>
      <c r="J125" s="14"/>
    </row>
    <row r="126" spans="7:10" ht="15.75" customHeight="1">
      <c r="G126" s="128"/>
      <c r="J126" s="14"/>
    </row>
    <row r="127" spans="7:10" ht="15.75" customHeight="1">
      <c r="G127" s="128"/>
      <c r="J127" s="14"/>
    </row>
    <row r="128" spans="7:10" ht="15.75" customHeight="1">
      <c r="G128" s="128"/>
      <c r="J128" s="14"/>
    </row>
    <row r="129" spans="7:10" ht="15.75" customHeight="1">
      <c r="G129" s="128"/>
      <c r="J129" s="14"/>
    </row>
    <row r="130" spans="7:10" ht="15.75" customHeight="1">
      <c r="G130" s="128"/>
      <c r="J130" s="14"/>
    </row>
    <row r="131" spans="7:10" ht="15.75" customHeight="1">
      <c r="G131" s="128"/>
      <c r="J131" s="14"/>
    </row>
    <row r="132" spans="7:10" ht="15.75" customHeight="1">
      <c r="G132" s="128"/>
      <c r="J132" s="14"/>
    </row>
    <row r="133" spans="7:10" ht="15.75" customHeight="1">
      <c r="G133" s="128"/>
      <c r="J133" s="14"/>
    </row>
    <row r="134" spans="7:10" ht="15.75" customHeight="1">
      <c r="G134" s="128"/>
      <c r="J134" s="14"/>
    </row>
    <row r="135" spans="7:10" ht="15.75" customHeight="1">
      <c r="G135" s="128"/>
      <c r="J135" s="14"/>
    </row>
    <row r="136" spans="7:10" ht="15.75" customHeight="1">
      <c r="G136" s="128"/>
      <c r="J136" s="14"/>
    </row>
    <row r="137" spans="7:10" ht="15.75" customHeight="1">
      <c r="G137" s="128"/>
      <c r="J137" s="14"/>
    </row>
    <row r="138" spans="7:10" ht="15.75" customHeight="1">
      <c r="G138" s="128"/>
      <c r="J138" s="14"/>
    </row>
    <row r="139" spans="7:10" ht="15.75" customHeight="1">
      <c r="G139" s="128"/>
      <c r="J139" s="14"/>
    </row>
    <row r="140" spans="7:10" ht="15.75" customHeight="1">
      <c r="G140" s="128"/>
      <c r="J140" s="14"/>
    </row>
    <row r="141" spans="7:10" ht="15.75" customHeight="1">
      <c r="G141" s="128"/>
      <c r="J141" s="14"/>
    </row>
    <row r="142" spans="7:10" ht="15.75" customHeight="1">
      <c r="G142" s="128"/>
      <c r="J142" s="14"/>
    </row>
    <row r="143" spans="7:10" ht="15.75" customHeight="1">
      <c r="G143" s="128"/>
      <c r="J143" s="14"/>
    </row>
    <row r="144" spans="7:10" ht="15.75" customHeight="1">
      <c r="G144" s="128"/>
      <c r="J144" s="14"/>
    </row>
    <row r="145" spans="7:10" ht="15.75" customHeight="1">
      <c r="G145" s="128"/>
      <c r="J145" s="14"/>
    </row>
    <row r="146" spans="7:10" ht="15.75" customHeight="1">
      <c r="G146" s="128"/>
      <c r="J146" s="14"/>
    </row>
    <row r="147" spans="7:10" ht="15.75" customHeight="1">
      <c r="G147" s="128"/>
      <c r="J147" s="14"/>
    </row>
    <row r="148" spans="7:10" ht="15.75" customHeight="1">
      <c r="G148" s="128"/>
      <c r="J148" s="14"/>
    </row>
    <row r="149" spans="7:10" ht="15.75" customHeight="1">
      <c r="G149" s="128"/>
      <c r="J149" s="14"/>
    </row>
    <row r="150" spans="7:10" ht="15.75" customHeight="1">
      <c r="G150" s="128"/>
      <c r="J150" s="14"/>
    </row>
    <row r="151" spans="7:10" ht="15.75" customHeight="1">
      <c r="G151" s="128"/>
      <c r="J151" s="14"/>
    </row>
    <row r="152" spans="7:10" ht="15.75" customHeight="1">
      <c r="G152" s="128"/>
      <c r="J152" s="14"/>
    </row>
    <row r="153" spans="7:10" ht="15.75" customHeight="1">
      <c r="G153" s="128"/>
      <c r="J153" s="14"/>
    </row>
    <row r="154" spans="7:10" ht="15.75" customHeight="1">
      <c r="G154" s="128"/>
      <c r="J154" s="14"/>
    </row>
    <row r="155" spans="7:10" ht="15.75" customHeight="1">
      <c r="G155" s="128"/>
      <c r="J155" s="14"/>
    </row>
    <row r="156" spans="7:10" ht="15.75" customHeight="1">
      <c r="G156" s="128"/>
      <c r="J156" s="14"/>
    </row>
    <row r="157" spans="7:10" ht="15.75" customHeight="1">
      <c r="G157" s="128"/>
      <c r="J157" s="14"/>
    </row>
    <row r="158" spans="7:10" ht="15.75" customHeight="1">
      <c r="G158" s="128"/>
      <c r="J158" s="14"/>
    </row>
    <row r="159" spans="7:10" ht="15.75" customHeight="1">
      <c r="G159" s="128"/>
      <c r="J159" s="14"/>
    </row>
    <row r="160" spans="7:10" ht="15.75" customHeight="1">
      <c r="G160" s="128"/>
      <c r="J160" s="14"/>
    </row>
    <row r="161" spans="7:10" ht="15.75" customHeight="1">
      <c r="G161" s="128"/>
      <c r="J161" s="14"/>
    </row>
    <row r="162" spans="7:10" ht="15.75" customHeight="1">
      <c r="G162" s="128"/>
      <c r="J162" s="14"/>
    </row>
    <row r="163" spans="7:10" ht="15.75" customHeight="1">
      <c r="G163" s="128"/>
      <c r="J163" s="14"/>
    </row>
    <row r="164" spans="7:10" ht="15.75" customHeight="1">
      <c r="G164" s="128"/>
      <c r="J164" s="14"/>
    </row>
    <row r="165" spans="7:10" ht="15.75" customHeight="1">
      <c r="G165" s="128"/>
      <c r="J165" s="14"/>
    </row>
    <row r="166" spans="7:10" ht="15.75" customHeight="1">
      <c r="G166" s="128"/>
      <c r="J166" s="14"/>
    </row>
    <row r="167" spans="7:10" ht="15.75" customHeight="1">
      <c r="G167" s="128"/>
      <c r="J167" s="14"/>
    </row>
    <row r="168" spans="7:10" ht="15.75" customHeight="1">
      <c r="G168" s="128"/>
      <c r="J168" s="14"/>
    </row>
    <row r="169" spans="7:10" ht="15.75" customHeight="1">
      <c r="G169" s="128"/>
      <c r="J169" s="14"/>
    </row>
    <row r="170" spans="7:10" ht="15.75" customHeight="1">
      <c r="G170" s="128"/>
      <c r="J170" s="14"/>
    </row>
    <row r="171" spans="7:10" ht="15.75" customHeight="1">
      <c r="G171" s="128"/>
      <c r="J171" s="14"/>
    </row>
    <row r="172" spans="7:10" ht="15.75" customHeight="1">
      <c r="G172" s="128"/>
      <c r="J172" s="14"/>
    </row>
    <row r="173" spans="7:10" ht="15.75" customHeight="1">
      <c r="G173" s="128"/>
      <c r="J173" s="14"/>
    </row>
    <row r="174" spans="7:10" ht="15.75" customHeight="1">
      <c r="G174" s="128"/>
      <c r="J174" s="14"/>
    </row>
    <row r="175" spans="7:10" ht="15.75" customHeight="1">
      <c r="G175" s="128"/>
      <c r="J175" s="14"/>
    </row>
    <row r="176" spans="7:10" ht="15.75" customHeight="1">
      <c r="G176" s="128"/>
      <c r="J176" s="14"/>
    </row>
    <row r="177" spans="7:10" ht="15.75" customHeight="1">
      <c r="G177" s="128"/>
      <c r="J177" s="14"/>
    </row>
    <row r="178" spans="7:10" ht="15.75" customHeight="1">
      <c r="G178" s="128"/>
      <c r="J178" s="14"/>
    </row>
    <row r="179" spans="7:10" ht="15.75" customHeight="1">
      <c r="G179" s="128"/>
      <c r="J179" s="14"/>
    </row>
    <row r="180" spans="7:10" ht="15.75" customHeight="1">
      <c r="G180" s="128"/>
      <c r="J180" s="14"/>
    </row>
    <row r="181" spans="7:10" ht="15.75" customHeight="1">
      <c r="G181" s="128"/>
      <c r="J181" s="14"/>
    </row>
    <row r="182" spans="7:10" ht="15.75" customHeight="1">
      <c r="G182" s="128"/>
      <c r="J182" s="14"/>
    </row>
    <row r="183" spans="7:10" ht="15.75" customHeight="1">
      <c r="G183" s="128"/>
      <c r="J183" s="14"/>
    </row>
    <row r="184" spans="7:10" ht="15.75" customHeight="1">
      <c r="G184" s="128"/>
      <c r="J184" s="14"/>
    </row>
    <row r="185" spans="7:10" ht="15.75" customHeight="1">
      <c r="G185" s="128"/>
      <c r="J185" s="14"/>
    </row>
    <row r="186" spans="7:10" ht="15.75" customHeight="1">
      <c r="G186" s="128"/>
      <c r="J186" s="14"/>
    </row>
    <row r="187" spans="7:10" ht="15.75" customHeight="1">
      <c r="G187" s="128"/>
      <c r="J187" s="14"/>
    </row>
    <row r="188" spans="7:10" ht="15.75" customHeight="1">
      <c r="G188" s="128"/>
      <c r="J188" s="14"/>
    </row>
    <row r="189" spans="7:10" ht="15.75" customHeight="1">
      <c r="G189" s="128"/>
      <c r="J189" s="14"/>
    </row>
    <row r="190" spans="7:10" ht="15.75" customHeight="1">
      <c r="G190" s="128"/>
      <c r="J190" s="14"/>
    </row>
    <row r="191" spans="7:10" ht="15.75" customHeight="1">
      <c r="G191" s="128"/>
      <c r="J191" s="14"/>
    </row>
    <row r="192" spans="7:10" ht="15.75" customHeight="1">
      <c r="G192" s="128"/>
      <c r="J192" s="14"/>
    </row>
    <row r="193" spans="7:10" ht="15.75" customHeight="1">
      <c r="G193" s="128"/>
      <c r="J193" s="14"/>
    </row>
    <row r="194" spans="7:10" ht="15.75" customHeight="1">
      <c r="G194" s="128"/>
      <c r="J194" s="14"/>
    </row>
    <row r="195" spans="7:10" ht="15.75" customHeight="1">
      <c r="G195" s="128"/>
      <c r="J195" s="14"/>
    </row>
    <row r="196" spans="7:10" ht="15.75" customHeight="1">
      <c r="G196" s="128"/>
      <c r="J196" s="14"/>
    </row>
    <row r="197" spans="7:10" ht="15.75" customHeight="1">
      <c r="G197" s="128"/>
      <c r="J197" s="14"/>
    </row>
    <row r="198" spans="7:10" ht="15.75" customHeight="1">
      <c r="G198" s="128"/>
      <c r="J198" s="14"/>
    </row>
    <row r="199" spans="7:10" ht="15.75" customHeight="1">
      <c r="G199" s="128"/>
      <c r="J199" s="14"/>
    </row>
    <row r="200" spans="7:10" ht="15.75" customHeight="1">
      <c r="G200" s="128"/>
      <c r="J200" s="14"/>
    </row>
    <row r="201" spans="7:10" ht="15.75" customHeight="1">
      <c r="G201" s="128"/>
      <c r="J201" s="14"/>
    </row>
    <row r="202" spans="7:10" ht="15.75" customHeight="1">
      <c r="G202" s="128"/>
      <c r="J202" s="14"/>
    </row>
    <row r="203" spans="7:10" ht="15.75" customHeight="1">
      <c r="G203" s="128"/>
      <c r="J203" s="14"/>
    </row>
    <row r="204" spans="7:10" ht="15.75" customHeight="1">
      <c r="G204" s="128"/>
      <c r="J204" s="14"/>
    </row>
    <row r="205" spans="7:10" ht="15.75" customHeight="1">
      <c r="G205" s="128"/>
      <c r="J205" s="14"/>
    </row>
    <row r="206" spans="7:10" ht="15.75" customHeight="1">
      <c r="G206" s="128"/>
      <c r="J206" s="14"/>
    </row>
    <row r="207" spans="7:10" ht="15.75" customHeight="1">
      <c r="G207" s="128"/>
      <c r="J207" s="14"/>
    </row>
    <row r="208" spans="7:10" ht="15.75" customHeight="1">
      <c r="G208" s="128"/>
      <c r="J208" s="14"/>
    </row>
    <row r="209" spans="7:10" ht="15.75" customHeight="1">
      <c r="G209" s="128"/>
      <c r="J209" s="14"/>
    </row>
    <row r="210" spans="7:10" ht="15.75" customHeight="1">
      <c r="G210" s="128"/>
      <c r="J210" s="14"/>
    </row>
    <row r="211" spans="7:10" ht="15.75" customHeight="1">
      <c r="G211" s="128"/>
      <c r="J211" s="14"/>
    </row>
    <row r="212" spans="7:10" ht="15.75" customHeight="1">
      <c r="G212" s="128"/>
      <c r="J212" s="14"/>
    </row>
    <row r="213" spans="7:10" ht="15.75" customHeight="1">
      <c r="G213" s="128"/>
      <c r="J213" s="14"/>
    </row>
    <row r="214" spans="7:10" ht="15.75" customHeight="1">
      <c r="G214" s="128"/>
      <c r="J214" s="14"/>
    </row>
    <row r="215" spans="7:10" ht="15.75" customHeight="1">
      <c r="G215" s="128"/>
      <c r="J215" s="14"/>
    </row>
    <row r="216" spans="7:10" ht="15.75" customHeight="1">
      <c r="G216" s="128"/>
      <c r="J216" s="14"/>
    </row>
    <row r="217" spans="7:10" ht="15.75" customHeight="1">
      <c r="G217" s="128"/>
      <c r="J217" s="14"/>
    </row>
    <row r="218" spans="7:10" ht="15.75" customHeight="1">
      <c r="G218" s="128"/>
      <c r="J218" s="14"/>
    </row>
    <row r="219" spans="7:10" ht="15.75" customHeight="1">
      <c r="G219" s="128"/>
      <c r="J219" s="14"/>
    </row>
    <row r="220" spans="7:10" ht="15.75" customHeight="1">
      <c r="G220" s="128"/>
      <c r="J220" s="14"/>
    </row>
    <row r="221" spans="7:10" ht="15.75" customHeight="1">
      <c r="G221" s="128"/>
      <c r="J221" s="14"/>
    </row>
    <row r="222" spans="7:10" ht="15.75" customHeight="1">
      <c r="G222" s="128"/>
      <c r="J222" s="14"/>
    </row>
    <row r="223" spans="7:10" ht="15.75" customHeight="1">
      <c r="G223" s="128"/>
      <c r="J223" s="14"/>
    </row>
    <row r="224" spans="7:10" ht="15.75" customHeight="1">
      <c r="G224" s="128"/>
      <c r="J224" s="14"/>
    </row>
    <row r="225" spans="7:10" ht="15.75" customHeight="1">
      <c r="G225" s="128"/>
      <c r="J225" s="14"/>
    </row>
    <row r="226" spans="7:10" ht="15.75" customHeight="1">
      <c r="G226" s="128"/>
      <c r="J226" s="14"/>
    </row>
    <row r="227" spans="7:10" ht="15.75" customHeight="1">
      <c r="G227" s="128"/>
      <c r="J227" s="14"/>
    </row>
    <row r="228" spans="7:10" ht="15.75" customHeight="1">
      <c r="G228" s="128"/>
      <c r="J228" s="14"/>
    </row>
    <row r="229" spans="7:10" ht="15.75" customHeight="1">
      <c r="G229" s="128"/>
      <c r="J229" s="14"/>
    </row>
    <row r="230" spans="7:10" ht="15.75" customHeight="1">
      <c r="G230" s="128"/>
      <c r="J230" s="14"/>
    </row>
    <row r="231" spans="7:10" ht="15.75" customHeight="1">
      <c r="G231" s="128"/>
      <c r="J231" s="14"/>
    </row>
    <row r="232" spans="7:10" ht="15.75" customHeight="1">
      <c r="G232" s="128"/>
      <c r="J232" s="14"/>
    </row>
    <row r="233" spans="7:10" ht="15.75" customHeight="1">
      <c r="G233" s="128"/>
      <c r="J233" s="14"/>
    </row>
    <row r="234" spans="7:10" ht="15.75" customHeight="1">
      <c r="G234" s="128"/>
      <c r="J234" s="14"/>
    </row>
    <row r="235" spans="7:10" ht="15.75" customHeight="1">
      <c r="G235" s="128"/>
      <c r="J235" s="14"/>
    </row>
    <row r="236" spans="7:10" ht="15.75" customHeight="1">
      <c r="G236" s="128"/>
      <c r="J236" s="14"/>
    </row>
    <row r="237" spans="7:10" ht="15.75" customHeight="1">
      <c r="G237" s="128"/>
      <c r="J237" s="14"/>
    </row>
    <row r="238" spans="7:10" ht="15.75" customHeight="1">
      <c r="G238" s="128"/>
      <c r="J238" s="14"/>
    </row>
    <row r="239" spans="7:10" ht="15.75" customHeight="1">
      <c r="G239" s="128"/>
      <c r="J239" s="14"/>
    </row>
    <row r="240" spans="7:10" ht="15.75" customHeight="1">
      <c r="G240" s="128"/>
      <c r="J240" s="14"/>
    </row>
    <row r="241" spans="7:10" ht="15.75" customHeight="1">
      <c r="G241" s="128"/>
      <c r="J241" s="14"/>
    </row>
    <row r="242" spans="7:10" ht="15.75" customHeight="1">
      <c r="G242" s="128"/>
      <c r="J242" s="14"/>
    </row>
    <row r="243" spans="7:10" ht="15.75" customHeight="1">
      <c r="G243" s="128"/>
      <c r="J243" s="14"/>
    </row>
    <row r="244" spans="7:10" ht="15.75" customHeight="1">
      <c r="G244" s="128"/>
      <c r="J244" s="14"/>
    </row>
    <row r="245" spans="7:10" ht="15.75" customHeight="1">
      <c r="G245" s="128"/>
      <c r="J245" s="14"/>
    </row>
    <row r="246" spans="7:10" ht="15.75" customHeight="1">
      <c r="G246" s="128"/>
      <c r="J246" s="14"/>
    </row>
    <row r="247" spans="7:10" ht="15.75" customHeight="1">
      <c r="G247" s="128"/>
      <c r="J247" s="14"/>
    </row>
    <row r="248" spans="7:10" ht="15.75" customHeight="1">
      <c r="G248" s="128"/>
      <c r="J248" s="14"/>
    </row>
    <row r="249" spans="7:10" ht="15.75" customHeight="1">
      <c r="G249" s="128"/>
      <c r="J249" s="14"/>
    </row>
    <row r="250" spans="7:10" ht="15.75" customHeight="1">
      <c r="G250" s="128"/>
      <c r="J250" s="14"/>
    </row>
    <row r="251" spans="7:10" ht="15.75" customHeight="1">
      <c r="G251" s="128"/>
      <c r="J251" s="14"/>
    </row>
    <row r="252" spans="7:10" ht="15.75" customHeight="1">
      <c r="G252" s="128"/>
      <c r="J252" s="14"/>
    </row>
    <row r="253" spans="7:10" ht="15.75" customHeight="1">
      <c r="G253" s="128"/>
      <c r="J253" s="14"/>
    </row>
    <row r="254" spans="7:10" ht="15.75" customHeight="1">
      <c r="G254" s="128"/>
      <c r="J254" s="14"/>
    </row>
    <row r="255" spans="7:10" ht="15.75" customHeight="1">
      <c r="G255" s="128"/>
      <c r="J255" s="14"/>
    </row>
    <row r="256" spans="7:10" ht="15.75" customHeight="1">
      <c r="G256" s="128"/>
      <c r="J256" s="14"/>
    </row>
    <row r="257" spans="7:10" ht="15.75" customHeight="1">
      <c r="G257" s="128"/>
      <c r="J257" s="14"/>
    </row>
    <row r="258" spans="7:10" ht="15.75" customHeight="1">
      <c r="G258" s="128"/>
      <c r="J258" s="14"/>
    </row>
    <row r="259" spans="7:10" ht="15.75" customHeight="1">
      <c r="G259" s="128"/>
      <c r="J259" s="14"/>
    </row>
    <row r="260" spans="7:10" ht="15.75" customHeight="1">
      <c r="G260" s="128"/>
      <c r="J260" s="14"/>
    </row>
    <row r="261" spans="7:10" ht="15.75" customHeight="1">
      <c r="G261" s="128"/>
      <c r="J261" s="14"/>
    </row>
    <row r="262" spans="7:10" ht="15.75" customHeight="1">
      <c r="G262" s="128"/>
      <c r="J262" s="14"/>
    </row>
    <row r="263" spans="7:10" ht="15.75" customHeight="1">
      <c r="G263" s="128"/>
      <c r="J263" s="14"/>
    </row>
    <row r="264" spans="7:10" ht="15.75" customHeight="1">
      <c r="G264" s="128"/>
      <c r="J264" s="14"/>
    </row>
    <row r="265" spans="7:10" ht="15.75" customHeight="1">
      <c r="G265" s="128"/>
      <c r="J265" s="14"/>
    </row>
    <row r="266" spans="7:10" ht="15.75" customHeight="1">
      <c r="G266" s="128"/>
      <c r="J266" s="14"/>
    </row>
    <row r="267" spans="7:10" ht="15.75" customHeight="1">
      <c r="G267" s="128"/>
      <c r="J267" s="14"/>
    </row>
    <row r="268" spans="7:10" ht="15.75" customHeight="1">
      <c r="G268" s="128"/>
      <c r="J268" s="14"/>
    </row>
    <row r="269" spans="7:10" ht="15.75" customHeight="1">
      <c r="G269" s="128"/>
      <c r="J269" s="14"/>
    </row>
    <row r="270" spans="7:10" ht="15.75" customHeight="1">
      <c r="G270" s="128"/>
      <c r="J270" s="14"/>
    </row>
    <row r="271" spans="7:10" ht="15.75" customHeight="1">
      <c r="G271" s="128"/>
      <c r="J271" s="14"/>
    </row>
    <row r="272" spans="7:10" ht="15.75" customHeight="1">
      <c r="G272" s="128"/>
      <c r="J272" s="14"/>
    </row>
    <row r="273" spans="7:10" ht="15.75" customHeight="1">
      <c r="G273" s="128"/>
      <c r="J273" s="14"/>
    </row>
    <row r="274" spans="7:10" ht="15.75" customHeight="1"/>
    <row r="275" spans="7:10" ht="15.75" customHeight="1"/>
    <row r="276" spans="7:10" ht="15.75" customHeight="1"/>
    <row r="277" spans="7:10" ht="15.75" customHeight="1"/>
    <row r="278" spans="7:10" ht="15.75" customHeight="1"/>
    <row r="279" spans="7:10" ht="15.75" customHeight="1"/>
    <row r="280" spans="7:10" ht="15.75" customHeight="1"/>
    <row r="281" spans="7:10" ht="15.75" customHeight="1"/>
    <row r="282" spans="7:10" ht="15.75" customHeight="1"/>
    <row r="283" spans="7:10" ht="15.75" customHeight="1"/>
    <row r="284" spans="7:10" ht="15.75" customHeight="1"/>
    <row r="285" spans="7:10" ht="15.75" customHeight="1"/>
    <row r="286" spans="7:10" ht="15.75" customHeight="1"/>
    <row r="287" spans="7:10" ht="15.75" customHeight="1"/>
    <row r="288" spans="7:10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7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P987"/>
  <sheetViews>
    <sheetView workbookViewId="0">
      <pane xSplit="6" topLeftCell="G1" activePane="topRight" state="frozen"/>
      <selection pane="topRight" activeCell="E56" sqref="E56"/>
    </sheetView>
  </sheetViews>
  <sheetFormatPr baseColWidth="10" defaultColWidth="14.42578125" defaultRowHeight="15" customHeight="1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69.28515625" customWidth="1"/>
    <col min="6" max="6" width="20" customWidth="1"/>
    <col min="7" max="7" width="16.5703125" customWidth="1"/>
    <col min="8" max="8" width="17.5703125" customWidth="1"/>
    <col min="9" max="9" width="16.5703125" customWidth="1"/>
    <col min="10" max="11" width="15.28515625" customWidth="1"/>
    <col min="12" max="12" width="16.5703125" customWidth="1"/>
    <col min="13" max="15" width="16.85546875" customWidth="1"/>
    <col min="16" max="16" width="16.42578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468"/>
      <c r="C2" s="469"/>
      <c r="D2" s="1"/>
      <c r="E2" s="424" t="s">
        <v>0</v>
      </c>
      <c r="F2" s="425"/>
      <c r="G2" s="425"/>
      <c r="H2" s="425"/>
      <c r="I2" s="425"/>
      <c r="J2" s="425"/>
      <c r="K2" s="425"/>
      <c r="L2" s="3"/>
      <c r="M2" s="1"/>
      <c r="N2" s="1"/>
      <c r="O2" s="1"/>
      <c r="P2" s="1"/>
    </row>
    <row r="3" spans="1:16">
      <c r="A3" s="1"/>
      <c r="B3" s="468"/>
      <c r="C3" s="469"/>
      <c r="D3" s="1"/>
      <c r="E3" s="426" t="s">
        <v>116</v>
      </c>
      <c r="F3" s="425"/>
      <c r="G3" s="425"/>
      <c r="H3" s="425"/>
      <c r="I3" s="425"/>
      <c r="J3" s="425"/>
      <c r="K3" s="425"/>
      <c r="L3" s="3"/>
      <c r="M3" s="1"/>
      <c r="N3" s="1"/>
      <c r="O3" s="1"/>
      <c r="P3" s="1"/>
    </row>
    <row r="4" spans="1:16">
      <c r="A4" s="1"/>
      <c r="B4" s="1"/>
      <c r="C4" s="1"/>
      <c r="D4" s="1"/>
      <c r="E4" s="426" t="s">
        <v>2</v>
      </c>
      <c r="F4" s="425"/>
      <c r="G4" s="425"/>
      <c r="H4" s="425"/>
      <c r="I4" s="425"/>
      <c r="J4" s="425"/>
      <c r="K4" s="425"/>
      <c r="L4" s="1"/>
      <c r="M4" s="1"/>
      <c r="N4" s="1"/>
      <c r="O4" s="1"/>
      <c r="P4" s="1"/>
    </row>
    <row r="5" spans="1:16">
      <c r="A5" s="1"/>
      <c r="B5" s="1"/>
      <c r="C5" s="6"/>
      <c r="D5" s="6"/>
      <c r="E5" s="5" t="s">
        <v>392</v>
      </c>
      <c r="L5" s="128"/>
      <c r="M5" s="1"/>
      <c r="N5" s="1"/>
      <c r="O5" s="1"/>
      <c r="P5" s="1"/>
    </row>
    <row r="6" spans="1:16">
      <c r="A6" s="1"/>
      <c r="B6" s="1"/>
      <c r="C6" s="6"/>
      <c r="D6" s="6"/>
      <c r="E6" s="5"/>
      <c r="F6" s="81" t="s">
        <v>117</v>
      </c>
      <c r="G6" s="315">
        <v>45355</v>
      </c>
      <c r="H6" s="82">
        <v>45418</v>
      </c>
      <c r="I6" s="82">
        <v>45401</v>
      </c>
      <c r="J6" s="83">
        <v>45425</v>
      </c>
      <c r="K6" s="82">
        <v>45355</v>
      </c>
      <c r="L6" s="82">
        <v>45355</v>
      </c>
      <c r="M6" s="82">
        <v>45355</v>
      </c>
      <c r="N6" s="82">
        <v>45351</v>
      </c>
      <c r="O6" s="83">
        <v>45427</v>
      </c>
      <c r="P6" s="83">
        <v>45425</v>
      </c>
    </row>
    <row r="7" spans="1:16" ht="29.25" customHeight="1">
      <c r="A7" s="1"/>
      <c r="B7" s="1"/>
      <c r="C7" s="1"/>
      <c r="D7" s="1"/>
      <c r="E7" s="1"/>
      <c r="F7" s="427" t="s">
        <v>118</v>
      </c>
      <c r="G7" s="428" t="s">
        <v>120</v>
      </c>
      <c r="H7" s="429" t="s">
        <v>122</v>
      </c>
      <c r="I7" s="429" t="s">
        <v>393</v>
      </c>
      <c r="J7" s="429" t="s">
        <v>123</v>
      </c>
      <c r="K7" s="215" t="s">
        <v>394</v>
      </c>
      <c r="L7" s="430" t="s">
        <v>395</v>
      </c>
      <c r="M7" s="430" t="s">
        <v>124</v>
      </c>
      <c r="N7" s="430" t="s">
        <v>396</v>
      </c>
      <c r="O7" s="319" t="s">
        <v>397</v>
      </c>
      <c r="P7" s="431" t="s">
        <v>398</v>
      </c>
    </row>
    <row r="8" spans="1:16" ht="15.75" customHeight="1">
      <c r="A8" s="432"/>
      <c r="B8" s="475" t="s">
        <v>4</v>
      </c>
      <c r="C8" s="487" t="s">
        <v>5</v>
      </c>
      <c r="D8" s="487" t="s">
        <v>6</v>
      </c>
      <c r="E8" s="487" t="s">
        <v>129</v>
      </c>
      <c r="F8" s="483" t="s">
        <v>130</v>
      </c>
      <c r="G8" s="86" t="s">
        <v>132</v>
      </c>
      <c r="H8" s="88" t="s">
        <v>134</v>
      </c>
      <c r="I8" s="88" t="s">
        <v>399</v>
      </c>
      <c r="J8" s="87" t="s">
        <v>135</v>
      </c>
      <c r="K8" s="86" t="s">
        <v>400</v>
      </c>
      <c r="L8" s="86" t="s">
        <v>401</v>
      </c>
      <c r="M8" s="86" t="s">
        <v>136</v>
      </c>
      <c r="N8" s="86" t="s">
        <v>402</v>
      </c>
      <c r="O8" s="86" t="s">
        <v>403</v>
      </c>
      <c r="P8" s="217" t="s">
        <v>404</v>
      </c>
    </row>
    <row r="9" spans="1:16">
      <c r="A9" s="216"/>
      <c r="B9" s="476"/>
      <c r="C9" s="473"/>
      <c r="D9" s="473"/>
      <c r="E9" s="473"/>
      <c r="F9" s="481"/>
      <c r="G9" s="91" t="s">
        <v>140</v>
      </c>
      <c r="H9" s="91" t="s">
        <v>142</v>
      </c>
      <c r="I9" s="433" t="s">
        <v>405</v>
      </c>
      <c r="J9" s="92" t="s">
        <v>143</v>
      </c>
      <c r="K9" s="91" t="s">
        <v>406</v>
      </c>
      <c r="L9" s="91" t="s">
        <v>407</v>
      </c>
      <c r="M9" s="91" t="s">
        <v>144</v>
      </c>
      <c r="N9" s="91" t="s">
        <v>408</v>
      </c>
      <c r="O9" s="91" t="s">
        <v>409</v>
      </c>
      <c r="P9" s="93" t="s">
        <v>410</v>
      </c>
    </row>
    <row r="10" spans="1:16">
      <c r="A10" s="216"/>
      <c r="B10" s="476"/>
      <c r="C10" s="473"/>
      <c r="D10" s="473"/>
      <c r="E10" s="473"/>
      <c r="F10" s="481"/>
      <c r="G10" s="91" t="s">
        <v>148</v>
      </c>
      <c r="H10" s="91" t="s">
        <v>150</v>
      </c>
      <c r="I10" s="433" t="s">
        <v>151</v>
      </c>
      <c r="J10" s="92" t="s">
        <v>151</v>
      </c>
      <c r="K10" s="91" t="s">
        <v>411</v>
      </c>
      <c r="L10" s="91" t="s">
        <v>412</v>
      </c>
      <c r="M10" s="91" t="s">
        <v>152</v>
      </c>
      <c r="N10" s="434"/>
      <c r="O10" s="91" t="s">
        <v>413</v>
      </c>
      <c r="P10" s="93" t="s">
        <v>414</v>
      </c>
    </row>
    <row r="11" spans="1:16" ht="25.5" customHeight="1">
      <c r="A11" s="216"/>
      <c r="B11" s="476"/>
      <c r="C11" s="473"/>
      <c r="D11" s="473"/>
      <c r="E11" s="473"/>
      <c r="F11" s="481"/>
      <c r="G11" s="435" t="s">
        <v>415</v>
      </c>
      <c r="H11" s="100" t="s">
        <v>158</v>
      </c>
      <c r="I11" s="436" t="s">
        <v>416</v>
      </c>
      <c r="J11" s="437" t="s">
        <v>159</v>
      </c>
      <c r="K11" s="437" t="s">
        <v>417</v>
      </c>
      <c r="L11" s="437" t="s">
        <v>418</v>
      </c>
      <c r="M11" s="437" t="s">
        <v>160</v>
      </c>
      <c r="N11" s="438"/>
      <c r="O11" s="437" t="s">
        <v>419</v>
      </c>
      <c r="P11" s="439" t="s">
        <v>420</v>
      </c>
    </row>
    <row r="12" spans="1:16">
      <c r="A12" s="216"/>
      <c r="B12" s="440"/>
      <c r="C12" s="441"/>
      <c r="D12" s="442"/>
      <c r="E12" s="443" t="s">
        <v>163</v>
      </c>
      <c r="F12" s="444">
        <f>+F15+F17+F13+F25</f>
        <v>-56360455</v>
      </c>
      <c r="G12" s="124"/>
      <c r="H12" s="124"/>
      <c r="I12" s="124"/>
      <c r="J12" s="123"/>
      <c r="K12" s="124"/>
      <c r="L12" s="115"/>
      <c r="M12" s="115"/>
      <c r="N12" s="115"/>
      <c r="O12" s="115"/>
      <c r="P12" s="445"/>
    </row>
    <row r="13" spans="1:16" hidden="1">
      <c r="A13" s="234"/>
      <c r="B13" s="446" t="s">
        <v>26</v>
      </c>
      <c r="C13" s="148"/>
      <c r="D13" s="148"/>
      <c r="E13" s="148" t="s">
        <v>221</v>
      </c>
      <c r="F13" s="111">
        <f>F14</f>
        <v>0</v>
      </c>
      <c r="G13" s="124"/>
      <c r="H13" s="124"/>
      <c r="I13" s="124"/>
      <c r="J13" s="447"/>
      <c r="K13" s="124"/>
      <c r="L13" s="115"/>
      <c r="M13" s="115"/>
      <c r="N13" s="115"/>
      <c r="O13" s="115"/>
      <c r="P13" s="386"/>
    </row>
    <row r="14" spans="1:16" hidden="1">
      <c r="A14" s="216"/>
      <c r="B14" s="119"/>
      <c r="C14" s="448" t="s">
        <v>90</v>
      </c>
      <c r="D14" s="252"/>
      <c r="E14" s="449" t="s">
        <v>221</v>
      </c>
      <c r="F14" s="121">
        <f t="shared" ref="F14:F16" si="0">SUM(G14:U14)</f>
        <v>0</v>
      </c>
      <c r="G14" s="124"/>
      <c r="H14" s="124"/>
      <c r="I14" s="124"/>
      <c r="J14" s="447"/>
      <c r="K14" s="124"/>
      <c r="L14" s="124"/>
      <c r="M14" s="124"/>
      <c r="N14" s="124"/>
      <c r="O14" s="124"/>
      <c r="P14" s="147"/>
    </row>
    <row r="15" spans="1:16">
      <c r="A15" s="234"/>
      <c r="B15" s="109" t="s">
        <v>34</v>
      </c>
      <c r="C15" s="148" t="s">
        <v>14</v>
      </c>
      <c r="D15" s="148" t="s">
        <v>15</v>
      </c>
      <c r="E15" s="148" t="s">
        <v>35</v>
      </c>
      <c r="F15" s="111">
        <f t="shared" si="0"/>
        <v>-56360455</v>
      </c>
      <c r="G15" s="125">
        <f t="shared" ref="G15:P15" si="1">+G16</f>
        <v>-260000</v>
      </c>
      <c r="H15" s="245">
        <f t="shared" si="1"/>
        <v>7857172</v>
      </c>
      <c r="I15" s="450">
        <f t="shared" si="1"/>
        <v>-8000000</v>
      </c>
      <c r="J15" s="450">
        <f t="shared" si="1"/>
        <v>-2123517</v>
      </c>
      <c r="K15" s="450">
        <f t="shared" si="1"/>
        <v>-12696272</v>
      </c>
      <c r="L15" s="450">
        <f t="shared" si="1"/>
        <v>-913424</v>
      </c>
      <c r="M15" s="450">
        <f t="shared" si="1"/>
        <v>-1182092</v>
      </c>
      <c r="N15" s="450">
        <f t="shared" si="1"/>
        <v>-38792322</v>
      </c>
      <c r="O15" s="450">
        <f t="shared" si="1"/>
        <v>-150000</v>
      </c>
      <c r="P15" s="451">
        <f t="shared" si="1"/>
        <v>-100000</v>
      </c>
    </row>
    <row r="16" spans="1:16">
      <c r="A16" s="216"/>
      <c r="B16" s="119"/>
      <c r="C16" s="252" t="s">
        <v>28</v>
      </c>
      <c r="D16" s="252" t="s">
        <v>15</v>
      </c>
      <c r="E16" s="252" t="s">
        <v>36</v>
      </c>
      <c r="F16" s="121">
        <f t="shared" si="0"/>
        <v>-56360455</v>
      </c>
      <c r="G16" s="452">
        <v>-260000</v>
      </c>
      <c r="H16" s="453">
        <v>7857172</v>
      </c>
      <c r="I16" s="452">
        <v>-8000000</v>
      </c>
      <c r="J16" s="454">
        <v>-2123517</v>
      </c>
      <c r="K16" s="455">
        <v>-12696272</v>
      </c>
      <c r="L16" s="456">
        <v>-913424</v>
      </c>
      <c r="M16" s="455">
        <v>-1182092</v>
      </c>
      <c r="N16" s="455">
        <v>-38792322</v>
      </c>
      <c r="O16" s="455">
        <v>-150000</v>
      </c>
      <c r="P16" s="457">
        <v>-100000</v>
      </c>
    </row>
    <row r="17" spans="1:16" hidden="1">
      <c r="A17" s="234"/>
      <c r="B17" s="109" t="s">
        <v>227</v>
      </c>
      <c r="C17" s="148" t="s">
        <v>14</v>
      </c>
      <c r="D17" s="148" t="s">
        <v>15</v>
      </c>
      <c r="E17" s="148" t="s">
        <v>276</v>
      </c>
      <c r="F17" s="111">
        <f>+F18</f>
        <v>0</v>
      </c>
      <c r="G17" s="122"/>
      <c r="H17" s="124"/>
      <c r="I17" s="124"/>
      <c r="J17" s="123"/>
      <c r="K17" s="124"/>
      <c r="L17" s="124"/>
      <c r="M17" s="124"/>
      <c r="N17" s="124"/>
      <c r="O17" s="124"/>
      <c r="P17" s="382"/>
    </row>
    <row r="18" spans="1:16" hidden="1">
      <c r="A18" s="216"/>
      <c r="B18" s="119"/>
      <c r="C18" s="252" t="s">
        <v>30</v>
      </c>
      <c r="D18" s="252" t="s">
        <v>15</v>
      </c>
      <c r="E18" s="252" t="s">
        <v>167</v>
      </c>
      <c r="F18" s="121">
        <f>SUM(F19:F22)</f>
        <v>0</v>
      </c>
      <c r="G18" s="122"/>
      <c r="H18" s="124"/>
      <c r="I18" s="124"/>
      <c r="J18" s="123"/>
      <c r="K18" s="124"/>
      <c r="L18" s="124"/>
      <c r="M18" s="124"/>
      <c r="N18" s="124"/>
      <c r="O18" s="124"/>
      <c r="P18" s="382"/>
    </row>
    <row r="19" spans="1:16" hidden="1">
      <c r="A19" s="216"/>
      <c r="B19" s="119"/>
      <c r="C19" s="252"/>
      <c r="D19" s="252" t="s">
        <v>314</v>
      </c>
      <c r="E19" s="252" t="s">
        <v>421</v>
      </c>
      <c r="F19" s="121">
        <f>SUM(G19:P19)</f>
        <v>0</v>
      </c>
      <c r="G19" s="122"/>
      <c r="H19" s="124"/>
      <c r="I19" s="124"/>
      <c r="J19" s="123"/>
      <c r="K19" s="124"/>
      <c r="L19" s="124"/>
      <c r="M19" s="124"/>
      <c r="N19" s="124"/>
      <c r="O19" s="124"/>
      <c r="P19" s="382"/>
    </row>
    <row r="20" spans="1:16" hidden="1">
      <c r="A20" s="216"/>
      <c r="B20" s="119"/>
      <c r="C20" s="252"/>
      <c r="D20" s="252" t="s">
        <v>422</v>
      </c>
      <c r="E20" s="252" t="s">
        <v>423</v>
      </c>
      <c r="F20" s="121">
        <f t="shared" ref="F20:F22" si="2">SUM(G20:U20)</f>
        <v>0</v>
      </c>
      <c r="G20" s="122"/>
      <c r="H20" s="124"/>
      <c r="I20" s="124"/>
      <c r="J20" s="123"/>
      <c r="K20" s="124"/>
      <c r="L20" s="124"/>
      <c r="M20" s="124"/>
      <c r="N20" s="124"/>
      <c r="O20" s="124"/>
      <c r="P20" s="382"/>
    </row>
    <row r="21" spans="1:16" ht="15.75" hidden="1" customHeight="1">
      <c r="A21" s="216"/>
      <c r="B21" s="119"/>
      <c r="C21" s="252"/>
      <c r="D21" s="448" t="s">
        <v>424</v>
      </c>
      <c r="E21" s="448" t="s">
        <v>425</v>
      </c>
      <c r="F21" s="121">
        <f t="shared" si="2"/>
        <v>0</v>
      </c>
      <c r="G21" s="122"/>
      <c r="H21" s="124"/>
      <c r="I21" s="124"/>
      <c r="J21" s="123"/>
      <c r="K21" s="124"/>
      <c r="L21" s="124"/>
      <c r="M21" s="124"/>
      <c r="N21" s="124"/>
      <c r="O21" s="124"/>
      <c r="P21" s="382"/>
    </row>
    <row r="22" spans="1:16" ht="15.75" hidden="1" customHeight="1">
      <c r="A22" s="216"/>
      <c r="B22" s="119"/>
      <c r="C22" s="252"/>
      <c r="D22" s="448" t="s">
        <v>426</v>
      </c>
      <c r="E22" s="252" t="s">
        <v>427</v>
      </c>
      <c r="F22" s="121">
        <f t="shared" si="2"/>
        <v>0</v>
      </c>
      <c r="G22" s="122"/>
      <c r="H22" s="124"/>
      <c r="I22" s="124"/>
      <c r="J22" s="123"/>
      <c r="K22" s="124"/>
      <c r="L22" s="124"/>
      <c r="M22" s="124"/>
      <c r="N22" s="124"/>
      <c r="O22" s="124"/>
      <c r="P22" s="382"/>
    </row>
    <row r="23" spans="1:16" ht="15.75" hidden="1" customHeight="1">
      <c r="A23" s="216"/>
      <c r="B23" s="119"/>
      <c r="C23" s="252" t="s">
        <v>22</v>
      </c>
      <c r="D23" s="252" t="s">
        <v>15</v>
      </c>
      <c r="E23" s="252" t="s">
        <v>23</v>
      </c>
      <c r="F23" s="121">
        <f>+F24</f>
        <v>0</v>
      </c>
      <c r="G23" s="122"/>
      <c r="H23" s="124"/>
      <c r="I23" s="124"/>
      <c r="J23" s="123"/>
      <c r="K23" s="124"/>
      <c r="L23" s="124"/>
      <c r="M23" s="124"/>
      <c r="N23" s="124"/>
      <c r="O23" s="124"/>
      <c r="P23" s="382"/>
    </row>
    <row r="24" spans="1:16" ht="15.75" hidden="1" customHeight="1">
      <c r="A24" s="216"/>
      <c r="B24" s="119"/>
      <c r="C24" s="252"/>
      <c r="D24" s="252" t="s">
        <v>24</v>
      </c>
      <c r="E24" s="252" t="s">
        <v>25</v>
      </c>
      <c r="F24" s="121">
        <f t="shared" ref="F24:F25" si="3">SUM(G24:U24)</f>
        <v>0</v>
      </c>
      <c r="G24" s="122"/>
      <c r="H24" s="124"/>
      <c r="I24" s="124"/>
      <c r="J24" s="123"/>
      <c r="K24" s="124"/>
      <c r="L24" s="124"/>
      <c r="M24" s="124"/>
      <c r="N24" s="124"/>
      <c r="O24" s="124"/>
      <c r="P24" s="382"/>
    </row>
    <row r="25" spans="1:16" ht="15.75" hidden="1" customHeight="1">
      <c r="A25" s="234"/>
      <c r="B25" s="109" t="s">
        <v>47</v>
      </c>
      <c r="C25" s="148"/>
      <c r="D25" s="148"/>
      <c r="E25" s="148" t="s">
        <v>313</v>
      </c>
      <c r="F25" s="111">
        <f t="shared" si="3"/>
        <v>0</v>
      </c>
      <c r="G25" s="122"/>
      <c r="H25" s="124"/>
      <c r="I25" s="124"/>
      <c r="J25" s="123"/>
      <c r="K25" s="124"/>
      <c r="L25" s="124"/>
      <c r="M25" s="124"/>
      <c r="N25" s="124"/>
      <c r="O25" s="124"/>
      <c r="P25" s="382"/>
    </row>
    <row r="26" spans="1:16" ht="15.75" customHeight="1">
      <c r="A26" s="216"/>
      <c r="B26" s="365"/>
      <c r="C26" s="366"/>
      <c r="D26" s="367"/>
      <c r="E26" s="458" t="s">
        <v>169</v>
      </c>
      <c r="F26" s="459">
        <f>+F27+F55+F85+F53+F83</f>
        <v>-56360455</v>
      </c>
      <c r="G26" s="370">
        <f t="shared" ref="G26:H26" si="4">G55+G83+G85</f>
        <v>-260000</v>
      </c>
      <c r="H26" s="370">
        <f t="shared" si="4"/>
        <v>7857172</v>
      </c>
      <c r="I26" s="373"/>
      <c r="J26" s="460"/>
      <c r="K26" s="373"/>
      <c r="L26" s="373"/>
      <c r="M26" s="373"/>
      <c r="N26" s="373"/>
      <c r="O26" s="373"/>
      <c r="P26" s="461"/>
    </row>
    <row r="27" spans="1:16" ht="15.75" hidden="1" customHeight="1">
      <c r="A27" s="234"/>
      <c r="B27" s="109" t="s">
        <v>56</v>
      </c>
      <c r="C27" s="148" t="s">
        <v>14</v>
      </c>
      <c r="D27" s="148" t="s">
        <v>15</v>
      </c>
      <c r="E27" s="148" t="s">
        <v>16</v>
      </c>
      <c r="F27" s="111">
        <f>+F28</f>
        <v>0</v>
      </c>
      <c r="G27" s="122"/>
      <c r="H27" s="124"/>
      <c r="I27" s="124"/>
      <c r="J27" s="123"/>
      <c r="K27" s="124"/>
      <c r="L27" s="124"/>
      <c r="M27" s="124"/>
      <c r="N27" s="124"/>
      <c r="O27" s="124"/>
      <c r="P27" s="382"/>
    </row>
    <row r="28" spans="1:16" ht="15.75" hidden="1" customHeight="1">
      <c r="A28" s="216"/>
      <c r="B28" s="119"/>
      <c r="C28" s="252" t="s">
        <v>30</v>
      </c>
      <c r="D28" s="252" t="s">
        <v>15</v>
      </c>
      <c r="E28" s="252" t="s">
        <v>235</v>
      </c>
      <c r="F28" s="121">
        <f>SUM(F29:F52)</f>
        <v>0</v>
      </c>
      <c r="G28" s="122"/>
      <c r="H28" s="124"/>
      <c r="I28" s="124"/>
      <c r="J28" s="123"/>
      <c r="K28" s="124"/>
      <c r="L28" s="124"/>
      <c r="M28" s="124"/>
      <c r="N28" s="124"/>
      <c r="O28" s="124"/>
      <c r="P28" s="382"/>
    </row>
    <row r="29" spans="1:16" ht="15.75" hidden="1" customHeight="1">
      <c r="A29" s="216"/>
      <c r="B29" s="119"/>
      <c r="C29" s="252"/>
      <c r="D29" s="252" t="s">
        <v>236</v>
      </c>
      <c r="E29" s="252" t="s">
        <v>237</v>
      </c>
      <c r="F29" s="121">
        <f t="shared" ref="F29:F52" si="5">SUM(G29:U29)</f>
        <v>0</v>
      </c>
      <c r="G29" s="122"/>
      <c r="H29" s="124"/>
      <c r="I29" s="124"/>
      <c r="J29" s="123"/>
      <c r="K29" s="124"/>
      <c r="L29" s="124"/>
      <c r="M29" s="124"/>
      <c r="N29" s="124"/>
      <c r="O29" s="124"/>
      <c r="P29" s="382"/>
    </row>
    <row r="30" spans="1:16" ht="15.75" hidden="1" customHeight="1">
      <c r="A30" s="216"/>
      <c r="B30" s="119"/>
      <c r="C30" s="252"/>
      <c r="D30" s="252" t="s">
        <v>314</v>
      </c>
      <c r="E30" s="252" t="s">
        <v>297</v>
      </c>
      <c r="F30" s="462">
        <f t="shared" si="5"/>
        <v>0</v>
      </c>
      <c r="G30" s="122"/>
      <c r="H30" s="124"/>
      <c r="I30" s="124"/>
      <c r="J30" s="123"/>
      <c r="K30" s="124"/>
      <c r="L30" s="124"/>
      <c r="M30" s="124"/>
      <c r="N30" s="124"/>
      <c r="O30" s="124"/>
      <c r="P30" s="382"/>
    </row>
    <row r="31" spans="1:16" ht="15.75" hidden="1" customHeight="1">
      <c r="A31" s="216"/>
      <c r="B31" s="119"/>
      <c r="C31" s="252"/>
      <c r="D31" s="252" t="s">
        <v>82</v>
      </c>
      <c r="E31" s="252" t="s">
        <v>315</v>
      </c>
      <c r="F31" s="462">
        <f t="shared" si="5"/>
        <v>0</v>
      </c>
      <c r="G31" s="122"/>
      <c r="H31" s="124"/>
      <c r="I31" s="124"/>
      <c r="J31" s="123"/>
      <c r="K31" s="124"/>
      <c r="L31" s="124"/>
      <c r="M31" s="124"/>
      <c r="N31" s="124"/>
      <c r="O31" s="124"/>
      <c r="P31" s="382"/>
    </row>
    <row r="32" spans="1:16" ht="15.75" hidden="1" customHeight="1">
      <c r="A32" s="216"/>
      <c r="B32" s="119"/>
      <c r="C32" s="252"/>
      <c r="D32" s="252" t="s">
        <v>316</v>
      </c>
      <c r="E32" s="252" t="s">
        <v>317</v>
      </c>
      <c r="F32" s="462">
        <f t="shared" si="5"/>
        <v>0</v>
      </c>
      <c r="G32" s="122"/>
      <c r="H32" s="124"/>
      <c r="I32" s="124"/>
      <c r="J32" s="123"/>
      <c r="K32" s="124"/>
      <c r="L32" s="124"/>
      <c r="M32" s="124"/>
      <c r="N32" s="124"/>
      <c r="O32" s="124"/>
      <c r="P32" s="382"/>
    </row>
    <row r="33" spans="1:16" ht="15.75" hidden="1" customHeight="1">
      <c r="A33" s="216"/>
      <c r="B33" s="119"/>
      <c r="C33" s="252"/>
      <c r="D33" s="252" t="s">
        <v>318</v>
      </c>
      <c r="E33" s="252" t="s">
        <v>319</v>
      </c>
      <c r="F33" s="462">
        <f t="shared" si="5"/>
        <v>0</v>
      </c>
      <c r="G33" s="122"/>
      <c r="H33" s="124"/>
      <c r="I33" s="124"/>
      <c r="J33" s="123"/>
      <c r="K33" s="124"/>
      <c r="L33" s="124"/>
      <c r="M33" s="124"/>
      <c r="N33" s="124"/>
      <c r="O33" s="124"/>
      <c r="P33" s="382"/>
    </row>
    <row r="34" spans="1:16" ht="15.75" hidden="1" customHeight="1">
      <c r="A34" s="216"/>
      <c r="B34" s="119"/>
      <c r="C34" s="252"/>
      <c r="D34" s="252" t="s">
        <v>320</v>
      </c>
      <c r="E34" s="252" t="s">
        <v>321</v>
      </c>
      <c r="F34" s="462">
        <f t="shared" si="5"/>
        <v>0</v>
      </c>
      <c r="G34" s="122"/>
      <c r="H34" s="124"/>
      <c r="I34" s="124"/>
      <c r="J34" s="123"/>
      <c r="K34" s="124"/>
      <c r="L34" s="124"/>
      <c r="M34" s="124"/>
      <c r="N34" s="124"/>
      <c r="O34" s="124"/>
      <c r="P34" s="382"/>
    </row>
    <row r="35" spans="1:16" ht="15.75" hidden="1" customHeight="1">
      <c r="A35" s="216"/>
      <c r="B35" s="119"/>
      <c r="C35" s="252"/>
      <c r="D35" s="252" t="s">
        <v>322</v>
      </c>
      <c r="E35" s="252" t="s">
        <v>323</v>
      </c>
      <c r="F35" s="462">
        <f t="shared" si="5"/>
        <v>0</v>
      </c>
      <c r="G35" s="122"/>
      <c r="H35" s="124"/>
      <c r="I35" s="124"/>
      <c r="J35" s="123"/>
      <c r="K35" s="124"/>
      <c r="L35" s="124"/>
      <c r="M35" s="124"/>
      <c r="N35" s="124"/>
      <c r="O35" s="124"/>
      <c r="P35" s="382"/>
    </row>
    <row r="36" spans="1:16" ht="15.75" hidden="1" customHeight="1">
      <c r="A36" s="216"/>
      <c r="B36" s="119"/>
      <c r="C36" s="252"/>
      <c r="D36" s="252" t="s">
        <v>324</v>
      </c>
      <c r="E36" s="252" t="s">
        <v>325</v>
      </c>
      <c r="F36" s="462">
        <f t="shared" si="5"/>
        <v>0</v>
      </c>
      <c r="G36" s="122"/>
      <c r="H36" s="124"/>
      <c r="I36" s="124"/>
      <c r="J36" s="123"/>
      <c r="K36" s="124"/>
      <c r="L36" s="124"/>
      <c r="M36" s="124"/>
      <c r="N36" s="124"/>
      <c r="O36" s="124"/>
      <c r="P36" s="382"/>
    </row>
    <row r="37" spans="1:16" ht="15.75" hidden="1" customHeight="1">
      <c r="A37" s="216"/>
      <c r="B37" s="119"/>
      <c r="C37" s="252"/>
      <c r="D37" s="252" t="s">
        <v>176</v>
      </c>
      <c r="E37" s="252" t="s">
        <v>326</v>
      </c>
      <c r="F37" s="462">
        <f t="shared" si="5"/>
        <v>0</v>
      </c>
      <c r="G37" s="122"/>
      <c r="H37" s="124"/>
      <c r="I37" s="124"/>
      <c r="J37" s="123"/>
      <c r="K37" s="124"/>
      <c r="L37" s="124"/>
      <c r="M37" s="124"/>
      <c r="N37" s="124"/>
      <c r="O37" s="124"/>
      <c r="P37" s="382"/>
    </row>
    <row r="38" spans="1:16" ht="15.75" hidden="1" customHeight="1">
      <c r="A38" s="216"/>
      <c r="B38" s="119"/>
      <c r="C38" s="252"/>
      <c r="D38" s="252" t="s">
        <v>178</v>
      </c>
      <c r="E38" s="252" t="s">
        <v>327</v>
      </c>
      <c r="F38" s="462">
        <f t="shared" si="5"/>
        <v>0</v>
      </c>
      <c r="G38" s="122"/>
      <c r="H38" s="124"/>
      <c r="I38" s="124"/>
      <c r="J38" s="123"/>
      <c r="K38" s="124"/>
      <c r="L38" s="124"/>
      <c r="M38" s="124"/>
      <c r="N38" s="124"/>
      <c r="O38" s="124"/>
      <c r="P38" s="382"/>
    </row>
    <row r="39" spans="1:16" ht="15.75" hidden="1" customHeight="1">
      <c r="A39" s="216"/>
      <c r="B39" s="119"/>
      <c r="C39" s="252"/>
      <c r="D39" s="252" t="s">
        <v>328</v>
      </c>
      <c r="E39" s="252" t="s">
        <v>329</v>
      </c>
      <c r="F39" s="462">
        <f t="shared" si="5"/>
        <v>0</v>
      </c>
      <c r="G39" s="122"/>
      <c r="H39" s="124"/>
      <c r="I39" s="124"/>
      <c r="J39" s="123"/>
      <c r="K39" s="124"/>
      <c r="L39" s="124"/>
      <c r="M39" s="124"/>
      <c r="N39" s="124"/>
      <c r="O39" s="124"/>
      <c r="P39" s="382"/>
    </row>
    <row r="40" spans="1:16" ht="15.75" hidden="1" customHeight="1">
      <c r="A40" s="216"/>
      <c r="B40" s="119"/>
      <c r="C40" s="252"/>
      <c r="D40" s="252" t="s">
        <v>330</v>
      </c>
      <c r="E40" s="252" t="s">
        <v>331</v>
      </c>
      <c r="F40" s="462">
        <f t="shared" si="5"/>
        <v>0</v>
      </c>
      <c r="G40" s="122"/>
      <c r="H40" s="124"/>
      <c r="I40" s="124"/>
      <c r="J40" s="123"/>
      <c r="K40" s="124"/>
      <c r="L40" s="124"/>
      <c r="M40" s="124"/>
      <c r="N40" s="124"/>
      <c r="O40" s="124"/>
      <c r="P40" s="382"/>
    </row>
    <row r="41" spans="1:16" ht="15.75" hidden="1" customHeight="1">
      <c r="A41" s="216"/>
      <c r="B41" s="119"/>
      <c r="C41" s="252"/>
      <c r="D41" s="252" t="s">
        <v>332</v>
      </c>
      <c r="E41" s="252" t="s">
        <v>333</v>
      </c>
      <c r="F41" s="462">
        <f t="shared" si="5"/>
        <v>0</v>
      </c>
      <c r="G41" s="122"/>
      <c r="H41" s="124"/>
      <c r="I41" s="124"/>
      <c r="J41" s="123"/>
      <c r="K41" s="124"/>
      <c r="L41" s="124"/>
      <c r="M41" s="124"/>
      <c r="N41" s="124"/>
      <c r="O41" s="124"/>
      <c r="P41" s="382"/>
    </row>
    <row r="42" spans="1:16" ht="15.75" hidden="1" customHeight="1">
      <c r="A42" s="216"/>
      <c r="B42" s="119"/>
      <c r="C42" s="252"/>
      <c r="D42" s="252" t="s">
        <v>334</v>
      </c>
      <c r="E42" s="252" t="s">
        <v>335</v>
      </c>
      <c r="F42" s="462">
        <f t="shared" si="5"/>
        <v>0</v>
      </c>
      <c r="G42" s="122"/>
      <c r="H42" s="124"/>
      <c r="I42" s="124"/>
      <c r="J42" s="123"/>
      <c r="K42" s="124"/>
      <c r="L42" s="124"/>
      <c r="M42" s="124"/>
      <c r="N42" s="124"/>
      <c r="O42" s="124"/>
      <c r="P42" s="382"/>
    </row>
    <row r="43" spans="1:16" ht="15.75" hidden="1" customHeight="1">
      <c r="A43" s="216"/>
      <c r="B43" s="119"/>
      <c r="C43" s="252"/>
      <c r="D43" s="252" t="s">
        <v>336</v>
      </c>
      <c r="E43" s="252" t="s">
        <v>337</v>
      </c>
      <c r="F43" s="462">
        <f t="shared" si="5"/>
        <v>0</v>
      </c>
      <c r="G43" s="122"/>
      <c r="H43" s="124"/>
      <c r="I43" s="124"/>
      <c r="J43" s="123"/>
      <c r="K43" s="124"/>
      <c r="L43" s="124"/>
      <c r="M43" s="124"/>
      <c r="N43" s="124"/>
      <c r="O43" s="124"/>
      <c r="P43" s="382"/>
    </row>
    <row r="44" spans="1:16" ht="15.75" hidden="1" customHeight="1">
      <c r="A44" s="216"/>
      <c r="B44" s="119"/>
      <c r="C44" s="252"/>
      <c r="D44" s="252" t="s">
        <v>338</v>
      </c>
      <c r="E44" s="252" t="s">
        <v>339</v>
      </c>
      <c r="F44" s="462">
        <f t="shared" si="5"/>
        <v>0</v>
      </c>
      <c r="G44" s="122"/>
      <c r="H44" s="124"/>
      <c r="I44" s="124"/>
      <c r="J44" s="123"/>
      <c r="K44" s="124"/>
      <c r="L44" s="124"/>
      <c r="M44" s="124"/>
      <c r="N44" s="124"/>
      <c r="O44" s="124"/>
      <c r="P44" s="382"/>
    </row>
    <row r="45" spans="1:16" ht="15.75" hidden="1" customHeight="1">
      <c r="A45" s="216"/>
      <c r="B45" s="119"/>
      <c r="C45" s="252"/>
      <c r="D45" s="252" t="s">
        <v>284</v>
      </c>
      <c r="E45" s="252" t="s">
        <v>340</v>
      </c>
      <c r="F45" s="462">
        <f t="shared" si="5"/>
        <v>0</v>
      </c>
      <c r="G45" s="122"/>
      <c r="H45" s="124"/>
      <c r="I45" s="124"/>
      <c r="J45" s="123"/>
      <c r="K45" s="124"/>
      <c r="L45" s="124"/>
      <c r="M45" s="124"/>
      <c r="N45" s="124"/>
      <c r="O45" s="124"/>
      <c r="P45" s="382"/>
    </row>
    <row r="46" spans="1:16" ht="15.75" hidden="1" customHeight="1">
      <c r="A46" s="216"/>
      <c r="B46" s="119"/>
      <c r="C46" s="252"/>
      <c r="D46" s="252" t="s">
        <v>341</v>
      </c>
      <c r="E46" s="252" t="s">
        <v>342</v>
      </c>
      <c r="F46" s="462">
        <f t="shared" si="5"/>
        <v>0</v>
      </c>
      <c r="G46" s="122"/>
      <c r="H46" s="124"/>
      <c r="I46" s="124"/>
      <c r="J46" s="123"/>
      <c r="K46" s="124"/>
      <c r="L46" s="124"/>
      <c r="M46" s="124"/>
      <c r="N46" s="124"/>
      <c r="O46" s="124"/>
      <c r="P46" s="382"/>
    </row>
    <row r="47" spans="1:16" ht="15.75" hidden="1" customHeight="1">
      <c r="A47" s="216"/>
      <c r="B47" s="119"/>
      <c r="C47" s="252"/>
      <c r="D47" s="252" t="s">
        <v>286</v>
      </c>
      <c r="E47" s="252" t="s">
        <v>343</v>
      </c>
      <c r="F47" s="462">
        <f t="shared" si="5"/>
        <v>0</v>
      </c>
      <c r="G47" s="122"/>
      <c r="H47" s="124"/>
      <c r="I47" s="124"/>
      <c r="J47" s="123"/>
      <c r="K47" s="124"/>
      <c r="L47" s="124"/>
      <c r="M47" s="124"/>
      <c r="N47" s="124"/>
      <c r="O47" s="124"/>
      <c r="P47" s="382"/>
    </row>
    <row r="48" spans="1:16" ht="15.75" hidden="1" customHeight="1">
      <c r="A48" s="216"/>
      <c r="B48" s="119"/>
      <c r="C48" s="252"/>
      <c r="D48" s="252" t="s">
        <v>344</v>
      </c>
      <c r="E48" s="252" t="s">
        <v>345</v>
      </c>
      <c r="F48" s="462">
        <f t="shared" si="5"/>
        <v>0</v>
      </c>
      <c r="G48" s="122"/>
      <c r="H48" s="124"/>
      <c r="I48" s="124"/>
      <c r="J48" s="123"/>
      <c r="K48" s="124"/>
      <c r="L48" s="124"/>
      <c r="M48" s="124"/>
      <c r="N48" s="124"/>
      <c r="O48" s="124"/>
      <c r="P48" s="382"/>
    </row>
    <row r="49" spans="1:16" ht="18" hidden="1" customHeight="1">
      <c r="A49" s="216"/>
      <c r="B49" s="119"/>
      <c r="C49" s="252"/>
      <c r="D49" s="252" t="s">
        <v>428</v>
      </c>
      <c r="E49" s="252" t="s">
        <v>347</v>
      </c>
      <c r="F49" s="462">
        <f t="shared" si="5"/>
        <v>0</v>
      </c>
      <c r="G49" s="122"/>
      <c r="H49" s="124"/>
      <c r="I49" s="124"/>
      <c r="J49" s="123"/>
      <c r="K49" s="124"/>
      <c r="L49" s="124"/>
      <c r="M49" s="124"/>
      <c r="N49" s="124"/>
      <c r="O49" s="124"/>
      <c r="P49" s="382"/>
    </row>
    <row r="50" spans="1:16" ht="18" hidden="1" customHeight="1">
      <c r="A50" s="216"/>
      <c r="B50" s="119"/>
      <c r="C50" s="252"/>
      <c r="D50" s="252" t="s">
        <v>288</v>
      </c>
      <c r="E50" s="252" t="s">
        <v>429</v>
      </c>
      <c r="F50" s="462">
        <f t="shared" si="5"/>
        <v>0</v>
      </c>
      <c r="G50" s="122"/>
      <c r="H50" s="124"/>
      <c r="I50" s="124"/>
      <c r="J50" s="123"/>
      <c r="K50" s="124"/>
      <c r="L50" s="124"/>
      <c r="M50" s="124"/>
      <c r="N50" s="124"/>
      <c r="O50" s="124"/>
      <c r="P50" s="382"/>
    </row>
    <row r="51" spans="1:16" ht="18" hidden="1" customHeight="1">
      <c r="A51" s="216"/>
      <c r="B51" s="119"/>
      <c r="C51" s="252"/>
      <c r="D51" s="252" t="s">
        <v>349</v>
      </c>
      <c r="E51" s="252" t="s">
        <v>350</v>
      </c>
      <c r="F51" s="462">
        <f t="shared" si="5"/>
        <v>0</v>
      </c>
      <c r="G51" s="122"/>
      <c r="H51" s="124"/>
      <c r="I51" s="124"/>
      <c r="J51" s="123"/>
      <c r="K51" s="124"/>
      <c r="L51" s="124"/>
      <c r="M51" s="124"/>
      <c r="N51" s="124"/>
      <c r="O51" s="124"/>
      <c r="P51" s="382"/>
    </row>
    <row r="52" spans="1:16" ht="15.75" hidden="1" customHeight="1">
      <c r="A52" s="216"/>
      <c r="B52" s="119"/>
      <c r="C52" s="252"/>
      <c r="D52" s="448" t="s">
        <v>351</v>
      </c>
      <c r="E52" s="448" t="s">
        <v>352</v>
      </c>
      <c r="F52" s="462">
        <f t="shared" si="5"/>
        <v>0</v>
      </c>
      <c r="G52" s="122"/>
      <c r="H52" s="124"/>
      <c r="I52" s="124"/>
      <c r="J52" s="123"/>
      <c r="K52" s="124"/>
      <c r="L52" s="124"/>
      <c r="M52" s="124"/>
      <c r="N52" s="124"/>
      <c r="O52" s="124"/>
      <c r="P52" s="382"/>
    </row>
    <row r="53" spans="1:16" ht="15.75" hidden="1" customHeight="1">
      <c r="A53" s="216"/>
      <c r="B53" s="109" t="s">
        <v>88</v>
      </c>
      <c r="C53" s="148"/>
      <c r="D53" s="463"/>
      <c r="E53" s="463" t="s">
        <v>190</v>
      </c>
      <c r="F53" s="462">
        <f>+F54</f>
        <v>0</v>
      </c>
      <c r="G53" s="122"/>
      <c r="H53" s="124"/>
      <c r="I53" s="124"/>
      <c r="J53" s="447"/>
      <c r="K53" s="124"/>
      <c r="L53" s="124"/>
      <c r="M53" s="124"/>
      <c r="N53" s="124"/>
      <c r="O53" s="124"/>
      <c r="P53" s="382"/>
    </row>
    <row r="54" spans="1:16" ht="15.75" hidden="1" customHeight="1">
      <c r="A54" s="216"/>
      <c r="B54" s="119"/>
      <c r="C54" s="252" t="s">
        <v>90</v>
      </c>
      <c r="D54" s="448"/>
      <c r="E54" s="448" t="s">
        <v>190</v>
      </c>
      <c r="F54" s="462">
        <f>SUM(G54:U54)</f>
        <v>0</v>
      </c>
      <c r="G54" s="122"/>
      <c r="H54" s="124"/>
      <c r="I54" s="124"/>
      <c r="J54" s="447"/>
      <c r="K54" s="124"/>
      <c r="L54" s="124"/>
      <c r="M54" s="124"/>
      <c r="N54" s="124"/>
      <c r="O54" s="124"/>
      <c r="P54" s="382"/>
    </row>
    <row r="55" spans="1:16" ht="16.5" customHeight="1">
      <c r="A55" s="234"/>
      <c r="B55" s="109" t="s">
        <v>101</v>
      </c>
      <c r="C55" s="148" t="s">
        <v>14</v>
      </c>
      <c r="D55" s="148" t="s">
        <v>15</v>
      </c>
      <c r="E55" s="148" t="s">
        <v>211</v>
      </c>
      <c r="F55" s="111">
        <f t="shared" ref="F55:P55" si="6">+F56+F80</f>
        <v>-64217627</v>
      </c>
      <c r="G55" s="122">
        <f t="shared" si="6"/>
        <v>-260000</v>
      </c>
      <c r="H55" s="464">
        <f t="shared" si="6"/>
        <v>0</v>
      </c>
      <c r="I55" s="131">
        <f t="shared" si="6"/>
        <v>-8000000</v>
      </c>
      <c r="J55" s="450">
        <f t="shared" si="6"/>
        <v>-2123517</v>
      </c>
      <c r="K55" s="450">
        <f t="shared" si="6"/>
        <v>-12696272</v>
      </c>
      <c r="L55" s="450">
        <f t="shared" si="6"/>
        <v>-913424</v>
      </c>
      <c r="M55" s="450">
        <f t="shared" si="6"/>
        <v>-1182092</v>
      </c>
      <c r="N55" s="450">
        <f t="shared" si="6"/>
        <v>-38792322</v>
      </c>
      <c r="O55" s="450">
        <f t="shared" si="6"/>
        <v>-150000</v>
      </c>
      <c r="P55" s="451">
        <f t="shared" si="6"/>
        <v>-100000</v>
      </c>
    </row>
    <row r="56" spans="1:16" ht="15.75" customHeight="1">
      <c r="A56" s="216"/>
      <c r="B56" s="119"/>
      <c r="C56" s="252" t="s">
        <v>30</v>
      </c>
      <c r="D56" s="252" t="s">
        <v>15</v>
      </c>
      <c r="E56" s="252" t="s">
        <v>235</v>
      </c>
      <c r="F56" s="121">
        <f>SUM(F57:F79)</f>
        <v>0</v>
      </c>
      <c r="G56" s="122"/>
      <c r="H56" s="124"/>
      <c r="I56" s="123"/>
      <c r="J56" s="123">
        <f t="shared" ref="J56:L56" si="7">J79</f>
        <v>0</v>
      </c>
      <c r="K56" s="124">
        <f t="shared" si="7"/>
        <v>0</v>
      </c>
      <c r="L56" s="465">
        <f t="shared" si="7"/>
        <v>0</v>
      </c>
      <c r="M56" s="124"/>
      <c r="N56" s="124"/>
      <c r="O56" s="124"/>
      <c r="P56" s="147"/>
    </row>
    <row r="57" spans="1:16" ht="15.75" hidden="1" customHeight="1">
      <c r="A57" s="216"/>
      <c r="B57" s="119"/>
      <c r="C57" s="252"/>
      <c r="D57" s="252" t="s">
        <v>24</v>
      </c>
      <c r="E57" s="252" t="s">
        <v>353</v>
      </c>
      <c r="F57" s="121">
        <f t="shared" ref="F57:F79" si="8">SUM(G57:U57)</f>
        <v>0</v>
      </c>
      <c r="G57" s="122"/>
      <c r="H57" s="124"/>
      <c r="I57" s="124"/>
      <c r="J57" s="123"/>
      <c r="K57" s="124"/>
      <c r="L57" s="124"/>
      <c r="M57" s="124"/>
      <c r="N57" s="124"/>
      <c r="O57" s="124"/>
      <c r="P57" s="147"/>
    </row>
    <row r="58" spans="1:16" ht="15.75" hidden="1" customHeight="1">
      <c r="A58" s="216"/>
      <c r="B58" s="119"/>
      <c r="C58" s="252"/>
      <c r="D58" s="252" t="s">
        <v>253</v>
      </c>
      <c r="E58" s="252" t="s">
        <v>354</v>
      </c>
      <c r="F58" s="121">
        <f t="shared" si="8"/>
        <v>0</v>
      </c>
      <c r="G58" s="122"/>
      <c r="H58" s="124"/>
      <c r="I58" s="124"/>
      <c r="J58" s="123"/>
      <c r="K58" s="124"/>
      <c r="L58" s="124"/>
      <c r="M58" s="124"/>
      <c r="N58" s="124"/>
      <c r="O58" s="124"/>
      <c r="P58" s="147"/>
    </row>
    <row r="59" spans="1:16" ht="15.75" hidden="1" customHeight="1">
      <c r="A59" s="216"/>
      <c r="B59" s="119"/>
      <c r="C59" s="252"/>
      <c r="D59" s="252" t="s">
        <v>165</v>
      </c>
      <c r="E59" s="252" t="s">
        <v>355</v>
      </c>
      <c r="F59" s="121">
        <f t="shared" si="8"/>
        <v>0</v>
      </c>
      <c r="G59" s="122"/>
      <c r="H59" s="123"/>
      <c r="I59" s="123"/>
      <c r="J59" s="154"/>
      <c r="K59" s="124"/>
      <c r="L59" s="124"/>
      <c r="M59" s="124"/>
      <c r="N59" s="124"/>
      <c r="O59" s="124"/>
      <c r="P59" s="147"/>
    </row>
    <row r="60" spans="1:16" ht="15.75" hidden="1" customHeight="1">
      <c r="A60" s="216"/>
      <c r="B60" s="119"/>
      <c r="C60" s="252"/>
      <c r="D60" s="252" t="s">
        <v>356</v>
      </c>
      <c r="E60" s="252" t="s">
        <v>357</v>
      </c>
      <c r="F60" s="121">
        <f t="shared" si="8"/>
        <v>0</v>
      </c>
      <c r="G60" s="122"/>
      <c r="H60" s="124"/>
      <c r="I60" s="124"/>
      <c r="J60" s="123"/>
      <c r="K60" s="124"/>
      <c r="L60" s="124"/>
      <c r="M60" s="124"/>
      <c r="N60" s="124"/>
      <c r="O60" s="124"/>
      <c r="P60" s="147"/>
    </row>
    <row r="61" spans="1:16" ht="15.75" hidden="1" customHeight="1">
      <c r="A61" s="216"/>
      <c r="B61" s="119"/>
      <c r="C61" s="252"/>
      <c r="D61" s="252" t="s">
        <v>358</v>
      </c>
      <c r="E61" s="252" t="s">
        <v>359</v>
      </c>
      <c r="F61" s="121">
        <f t="shared" si="8"/>
        <v>0</v>
      </c>
      <c r="G61" s="122"/>
      <c r="H61" s="124"/>
      <c r="I61" s="124"/>
      <c r="J61" s="123"/>
      <c r="K61" s="124"/>
      <c r="L61" s="124"/>
      <c r="M61" s="124"/>
      <c r="N61" s="124"/>
      <c r="O61" s="124"/>
      <c r="P61" s="147"/>
    </row>
    <row r="62" spans="1:16" ht="15.75" hidden="1" customHeight="1">
      <c r="A62" s="216"/>
      <c r="B62" s="119"/>
      <c r="C62" s="252"/>
      <c r="D62" s="252" t="s">
        <v>314</v>
      </c>
      <c r="E62" s="448" t="s">
        <v>360</v>
      </c>
      <c r="F62" s="121">
        <f t="shared" si="8"/>
        <v>0</v>
      </c>
      <c r="G62" s="122"/>
      <c r="H62" s="124"/>
      <c r="I62" s="124"/>
      <c r="J62" s="123"/>
      <c r="K62" s="124"/>
      <c r="L62" s="124"/>
      <c r="M62" s="124"/>
      <c r="N62" s="124"/>
      <c r="O62" s="124"/>
      <c r="P62" s="147"/>
    </row>
    <row r="63" spans="1:16" ht="15.75" hidden="1" customHeight="1">
      <c r="A63" s="216"/>
      <c r="B63" s="119"/>
      <c r="C63" s="252"/>
      <c r="D63" s="252" t="s">
        <v>361</v>
      </c>
      <c r="E63" s="252" t="s">
        <v>362</v>
      </c>
      <c r="F63" s="121">
        <f t="shared" si="8"/>
        <v>0</v>
      </c>
      <c r="G63" s="122"/>
      <c r="H63" s="124"/>
      <c r="I63" s="124"/>
      <c r="J63" s="123"/>
      <c r="K63" s="124"/>
      <c r="L63" s="124"/>
      <c r="M63" s="124"/>
      <c r="N63" s="124"/>
      <c r="O63" s="124"/>
      <c r="P63" s="147"/>
    </row>
    <row r="64" spans="1:16" ht="15.75" hidden="1" customHeight="1">
      <c r="A64" s="216"/>
      <c r="B64" s="119"/>
      <c r="C64" s="252"/>
      <c r="D64" s="252" t="s">
        <v>363</v>
      </c>
      <c r="E64" s="252" t="s">
        <v>364</v>
      </c>
      <c r="F64" s="121">
        <f t="shared" si="8"/>
        <v>0</v>
      </c>
      <c r="G64" s="122"/>
      <c r="H64" s="124"/>
      <c r="I64" s="124"/>
      <c r="J64" s="123"/>
      <c r="K64" s="124"/>
      <c r="L64" s="124"/>
      <c r="M64" s="124"/>
      <c r="N64" s="124"/>
      <c r="O64" s="124"/>
      <c r="P64" s="147"/>
    </row>
    <row r="65" spans="1:16" ht="15.75" hidden="1" customHeight="1">
      <c r="A65" s="216"/>
      <c r="B65" s="119"/>
      <c r="C65" s="252"/>
      <c r="D65" s="252" t="s">
        <v>365</v>
      </c>
      <c r="E65" s="252" t="s">
        <v>366</v>
      </c>
      <c r="F65" s="121">
        <f t="shared" si="8"/>
        <v>0</v>
      </c>
      <c r="G65" s="122"/>
      <c r="H65" s="124"/>
      <c r="I65" s="124"/>
      <c r="J65" s="123"/>
      <c r="K65" s="124"/>
      <c r="L65" s="124"/>
      <c r="M65" s="124"/>
      <c r="N65" s="124"/>
      <c r="O65" s="124"/>
      <c r="P65" s="147"/>
    </row>
    <row r="66" spans="1:16" ht="15.75" hidden="1" customHeight="1">
      <c r="A66" s="216"/>
      <c r="B66" s="119"/>
      <c r="C66" s="252"/>
      <c r="D66" s="252" t="s">
        <v>367</v>
      </c>
      <c r="E66" s="252" t="s">
        <v>368</v>
      </c>
      <c r="F66" s="121">
        <f t="shared" si="8"/>
        <v>0</v>
      </c>
      <c r="G66" s="122"/>
      <c r="H66" s="124"/>
      <c r="I66" s="124"/>
      <c r="J66" s="123"/>
      <c r="K66" s="124"/>
      <c r="L66" s="124"/>
      <c r="M66" s="124"/>
      <c r="N66" s="124"/>
      <c r="O66" s="124"/>
      <c r="P66" s="147"/>
    </row>
    <row r="67" spans="1:16" ht="15.75" hidden="1" customHeight="1">
      <c r="A67" s="216"/>
      <c r="B67" s="119"/>
      <c r="C67" s="252"/>
      <c r="D67" s="252" t="s">
        <v>369</v>
      </c>
      <c r="E67" s="252" t="s">
        <v>370</v>
      </c>
      <c r="F67" s="121">
        <f t="shared" si="8"/>
        <v>0</v>
      </c>
      <c r="G67" s="122"/>
      <c r="H67" s="124"/>
      <c r="I67" s="124"/>
      <c r="J67" s="123"/>
      <c r="K67" s="124"/>
      <c r="L67" s="124"/>
      <c r="M67" s="124"/>
      <c r="N67" s="124"/>
      <c r="O67" s="124"/>
      <c r="P67" s="147"/>
    </row>
    <row r="68" spans="1:16" ht="15.75" hidden="1" customHeight="1">
      <c r="A68" s="216"/>
      <c r="B68" s="119"/>
      <c r="C68" s="252"/>
      <c r="D68" s="252" t="s">
        <v>371</v>
      </c>
      <c r="E68" s="252" t="s">
        <v>372</v>
      </c>
      <c r="F68" s="121">
        <f t="shared" si="8"/>
        <v>0</v>
      </c>
      <c r="G68" s="122"/>
      <c r="H68" s="124"/>
      <c r="I68" s="124"/>
      <c r="J68" s="123"/>
      <c r="K68" s="124"/>
      <c r="L68" s="124"/>
      <c r="M68" s="124"/>
      <c r="N68" s="124"/>
      <c r="O68" s="124"/>
      <c r="P68" s="147"/>
    </row>
    <row r="69" spans="1:16" ht="15" hidden="1" customHeight="1">
      <c r="A69" s="216"/>
      <c r="B69" s="119"/>
      <c r="C69" s="252"/>
      <c r="D69" s="252" t="s">
        <v>373</v>
      </c>
      <c r="E69" s="252" t="s">
        <v>374</v>
      </c>
      <c r="F69" s="121">
        <f t="shared" si="8"/>
        <v>0</v>
      </c>
      <c r="G69" s="122"/>
      <c r="H69" s="124"/>
      <c r="I69" s="124"/>
      <c r="J69" s="123"/>
      <c r="K69" s="124"/>
      <c r="L69" s="124"/>
      <c r="M69" s="124"/>
      <c r="N69" s="124"/>
      <c r="O69" s="124"/>
      <c r="P69" s="147"/>
    </row>
    <row r="70" spans="1:16" ht="15.75" hidden="1" customHeight="1">
      <c r="A70" s="216"/>
      <c r="B70" s="119"/>
      <c r="C70" s="252"/>
      <c r="D70" s="252" t="s">
        <v>375</v>
      </c>
      <c r="E70" s="252" t="s">
        <v>376</v>
      </c>
      <c r="F70" s="121">
        <f t="shared" si="8"/>
        <v>0</v>
      </c>
      <c r="G70" s="122"/>
      <c r="H70" s="124"/>
      <c r="I70" s="124"/>
      <c r="J70" s="123"/>
      <c r="K70" s="124"/>
      <c r="L70" s="124"/>
      <c r="M70" s="124"/>
      <c r="N70" s="124"/>
      <c r="O70" s="124"/>
      <c r="P70" s="147"/>
    </row>
    <row r="71" spans="1:16" ht="15.75" hidden="1" customHeight="1">
      <c r="A71" s="216"/>
      <c r="B71" s="119"/>
      <c r="C71" s="252"/>
      <c r="D71" s="252" t="s">
        <v>377</v>
      </c>
      <c r="E71" s="252" t="s">
        <v>378</v>
      </c>
      <c r="F71" s="121">
        <f t="shared" si="8"/>
        <v>0</v>
      </c>
      <c r="G71" s="122"/>
      <c r="H71" s="124"/>
      <c r="I71" s="124"/>
      <c r="J71" s="123"/>
      <c r="K71" s="124"/>
      <c r="L71" s="124"/>
      <c r="M71" s="124"/>
      <c r="N71" s="124"/>
      <c r="O71" s="124"/>
      <c r="P71" s="147"/>
    </row>
    <row r="72" spans="1:16" ht="15.75" hidden="1" customHeight="1">
      <c r="A72" s="216"/>
      <c r="B72" s="119"/>
      <c r="C72" s="252"/>
      <c r="D72" s="252" t="s">
        <v>238</v>
      </c>
      <c r="E72" s="252" t="s">
        <v>379</v>
      </c>
      <c r="F72" s="121">
        <f t="shared" si="8"/>
        <v>0</v>
      </c>
      <c r="G72" s="122"/>
      <c r="H72" s="124"/>
      <c r="I72" s="124"/>
      <c r="J72" s="123"/>
      <c r="K72" s="124"/>
      <c r="L72" s="124"/>
      <c r="M72" s="124"/>
      <c r="N72" s="124"/>
      <c r="O72" s="124"/>
      <c r="P72" s="147"/>
    </row>
    <row r="73" spans="1:16" ht="15.75" hidden="1" customHeight="1">
      <c r="A73" s="216"/>
      <c r="B73" s="119"/>
      <c r="C73" s="252"/>
      <c r="D73" s="252" t="s">
        <v>380</v>
      </c>
      <c r="E73" s="252" t="s">
        <v>381</v>
      </c>
      <c r="F73" s="121">
        <f t="shared" si="8"/>
        <v>0</v>
      </c>
      <c r="G73" s="122"/>
      <c r="H73" s="124"/>
      <c r="I73" s="124"/>
      <c r="J73" s="123"/>
      <c r="K73" s="124"/>
      <c r="L73" s="124"/>
      <c r="M73" s="124"/>
      <c r="N73" s="124"/>
      <c r="O73" s="124"/>
      <c r="P73" s="147"/>
    </row>
    <row r="74" spans="1:16" ht="15.75" hidden="1" customHeight="1">
      <c r="A74" s="216"/>
      <c r="B74" s="119"/>
      <c r="C74" s="252"/>
      <c r="D74" s="252" t="s">
        <v>382</v>
      </c>
      <c r="E74" s="252" t="s">
        <v>319</v>
      </c>
      <c r="F74" s="121">
        <f t="shared" si="8"/>
        <v>0</v>
      </c>
      <c r="G74" s="122"/>
      <c r="H74" s="124"/>
      <c r="I74" s="124"/>
      <c r="J74" s="123"/>
      <c r="K74" s="124"/>
      <c r="L74" s="124"/>
      <c r="M74" s="124"/>
      <c r="N74" s="124"/>
      <c r="O74" s="124"/>
      <c r="P74" s="147"/>
    </row>
    <row r="75" spans="1:16" ht="15.75" hidden="1" customHeight="1">
      <c r="A75" s="216"/>
      <c r="B75" s="119"/>
      <c r="C75" s="252"/>
      <c r="D75" s="252" t="s">
        <v>259</v>
      </c>
      <c r="E75" s="1" t="s">
        <v>307</v>
      </c>
      <c r="F75" s="121">
        <f t="shared" si="8"/>
        <v>0</v>
      </c>
      <c r="G75" s="122"/>
      <c r="H75" s="124"/>
      <c r="I75" s="124"/>
      <c r="J75" s="123"/>
      <c r="K75" s="124"/>
      <c r="L75" s="465"/>
      <c r="M75" s="124"/>
      <c r="N75" s="124"/>
      <c r="O75" s="124"/>
      <c r="P75" s="147"/>
    </row>
    <row r="76" spans="1:16" ht="15.75" hidden="1" customHeight="1">
      <c r="A76" s="216"/>
      <c r="B76" s="119"/>
      <c r="C76" s="252"/>
      <c r="D76" s="252" t="s">
        <v>332</v>
      </c>
      <c r="E76" s="252" t="s">
        <v>383</v>
      </c>
      <c r="F76" s="121">
        <f t="shared" si="8"/>
        <v>0</v>
      </c>
      <c r="G76" s="122"/>
      <c r="H76" s="124"/>
      <c r="I76" s="124"/>
      <c r="J76" s="123"/>
      <c r="K76" s="124"/>
      <c r="L76" s="124"/>
      <c r="M76" s="124"/>
      <c r="N76" s="124"/>
      <c r="O76" s="124"/>
      <c r="P76" s="147"/>
    </row>
    <row r="77" spans="1:16" ht="15.75" hidden="1" customHeight="1">
      <c r="A77" s="216"/>
      <c r="B77" s="119"/>
      <c r="C77" s="252"/>
      <c r="D77" s="252" t="s">
        <v>349</v>
      </c>
      <c r="E77" s="252" t="s">
        <v>384</v>
      </c>
      <c r="F77" s="121">
        <f t="shared" si="8"/>
        <v>0</v>
      </c>
      <c r="G77" s="122"/>
      <c r="H77" s="124"/>
      <c r="I77" s="124"/>
      <c r="J77" s="123"/>
      <c r="K77" s="124"/>
      <c r="L77" s="124"/>
      <c r="M77" s="124"/>
      <c r="N77" s="124"/>
      <c r="O77" s="124"/>
      <c r="P77" s="147"/>
    </row>
    <row r="78" spans="1:16" ht="15.75" hidden="1" customHeight="1">
      <c r="A78" s="216"/>
      <c r="B78" s="119"/>
      <c r="C78" s="252"/>
      <c r="D78" s="252" t="s">
        <v>385</v>
      </c>
      <c r="E78" s="252" t="s">
        <v>297</v>
      </c>
      <c r="F78" s="121">
        <f t="shared" si="8"/>
        <v>0</v>
      </c>
      <c r="G78" s="122"/>
      <c r="H78" s="124"/>
      <c r="I78" s="124"/>
      <c r="J78" s="123"/>
      <c r="K78" s="124"/>
      <c r="L78" s="124"/>
      <c r="M78" s="124"/>
      <c r="N78" s="124"/>
      <c r="O78" s="124"/>
      <c r="P78" s="147"/>
    </row>
    <row r="79" spans="1:16" ht="15.75" customHeight="1">
      <c r="A79" s="216" t="s">
        <v>283</v>
      </c>
      <c r="B79" s="119"/>
      <c r="C79" s="252"/>
      <c r="D79" s="252" t="s">
        <v>68</v>
      </c>
      <c r="E79" s="252" t="s">
        <v>387</v>
      </c>
      <c r="F79" s="121">
        <f t="shared" si="8"/>
        <v>0</v>
      </c>
      <c r="G79" s="122"/>
      <c r="H79" s="123"/>
      <c r="I79" s="124"/>
      <c r="J79" s="123"/>
      <c r="K79" s="124"/>
      <c r="L79" s="124">
        <v>0</v>
      </c>
      <c r="M79" s="124"/>
      <c r="N79" s="124"/>
      <c r="O79" s="124"/>
      <c r="P79" s="147"/>
    </row>
    <row r="80" spans="1:16" ht="15.75" customHeight="1">
      <c r="A80" s="234"/>
      <c r="B80" s="109"/>
      <c r="C80" s="252" t="s">
        <v>37</v>
      </c>
      <c r="D80" s="148" t="s">
        <v>15</v>
      </c>
      <c r="E80" s="148" t="s">
        <v>63</v>
      </c>
      <c r="F80" s="111">
        <f>SUM(F81:F82)</f>
        <v>-64217627</v>
      </c>
      <c r="G80" s="122">
        <f t="shared" ref="G80:P80" si="9">+G81+G82</f>
        <v>-260000</v>
      </c>
      <c r="H80" s="464">
        <f t="shared" si="9"/>
        <v>0</v>
      </c>
      <c r="I80" s="132">
        <f t="shared" si="9"/>
        <v>-8000000</v>
      </c>
      <c r="J80" s="132">
        <f t="shared" si="9"/>
        <v>-2123517</v>
      </c>
      <c r="K80" s="450">
        <f t="shared" si="9"/>
        <v>-12696272</v>
      </c>
      <c r="L80" s="450">
        <f t="shared" si="9"/>
        <v>-913424</v>
      </c>
      <c r="M80" s="450">
        <f t="shared" si="9"/>
        <v>-1182092</v>
      </c>
      <c r="N80" s="450">
        <f t="shared" si="9"/>
        <v>-38792322</v>
      </c>
      <c r="O80" s="450">
        <f t="shared" si="9"/>
        <v>-150000</v>
      </c>
      <c r="P80" s="451">
        <f t="shared" si="9"/>
        <v>-100000</v>
      </c>
    </row>
    <row r="81" spans="1:16" ht="15.75" customHeight="1">
      <c r="A81" s="216"/>
      <c r="B81" s="119"/>
      <c r="C81" s="252"/>
      <c r="D81" s="252" t="s">
        <v>24</v>
      </c>
      <c r="E81" s="252" t="s">
        <v>388</v>
      </c>
      <c r="F81" s="121">
        <f>SUM(G81:U81)</f>
        <v>-38792322</v>
      </c>
      <c r="G81" s="122">
        <v>0</v>
      </c>
      <c r="H81" s="464"/>
      <c r="I81" s="124"/>
      <c r="J81" s="154"/>
      <c r="K81" s="465"/>
      <c r="L81" s="132"/>
      <c r="M81" s="465"/>
      <c r="N81" s="465">
        <v>-38792322</v>
      </c>
      <c r="O81" s="465"/>
      <c r="P81" s="147"/>
    </row>
    <row r="82" spans="1:16" ht="15.75" customHeight="1">
      <c r="A82" s="216"/>
      <c r="B82" s="119"/>
      <c r="C82" s="252"/>
      <c r="D82" s="252" t="s">
        <v>389</v>
      </c>
      <c r="E82" s="1" t="s">
        <v>390</v>
      </c>
      <c r="F82" s="121">
        <f t="shared" ref="F82:F84" si="10">SUM(G82:P82)</f>
        <v>-25425305</v>
      </c>
      <c r="G82" s="122">
        <v>-260000</v>
      </c>
      <c r="H82" s="124"/>
      <c r="I82" s="124">
        <v>-8000000</v>
      </c>
      <c r="J82" s="123">
        <v>-2123517</v>
      </c>
      <c r="K82" s="465">
        <v>-12696272</v>
      </c>
      <c r="L82" s="124">
        <v>-913424</v>
      </c>
      <c r="M82" s="124">
        <v>-1182092</v>
      </c>
      <c r="N82" s="465"/>
      <c r="O82" s="124">
        <v>-150000</v>
      </c>
      <c r="P82" s="147">
        <v>-100000</v>
      </c>
    </row>
    <row r="83" spans="1:16" ht="15.75" customHeight="1">
      <c r="A83" s="234"/>
      <c r="B83" s="109" t="s">
        <v>106</v>
      </c>
      <c r="C83" s="148"/>
      <c r="D83" s="148"/>
      <c r="E83" s="6" t="s">
        <v>391</v>
      </c>
      <c r="F83" s="121">
        <f t="shared" si="10"/>
        <v>7857172</v>
      </c>
      <c r="G83" s="122"/>
      <c r="H83" s="124">
        <f>H84</f>
        <v>7857172</v>
      </c>
      <c r="I83" s="124"/>
      <c r="J83" s="123">
        <f t="shared" ref="J83:K83" si="11">J84</f>
        <v>0</v>
      </c>
      <c r="K83" s="124">
        <f t="shared" si="11"/>
        <v>0</v>
      </c>
      <c r="L83" s="115"/>
      <c r="M83" s="115"/>
      <c r="N83" s="115"/>
      <c r="O83" s="115"/>
      <c r="P83" s="386"/>
    </row>
    <row r="84" spans="1:16" ht="15.75" customHeight="1">
      <c r="A84" s="234"/>
      <c r="B84" s="109"/>
      <c r="C84" s="148" t="s">
        <v>112</v>
      </c>
      <c r="D84" s="148"/>
      <c r="E84" s="6" t="s">
        <v>113</v>
      </c>
      <c r="F84" s="121">
        <f t="shared" si="10"/>
        <v>7857172</v>
      </c>
      <c r="G84" s="122"/>
      <c r="H84" s="124">
        <v>7857172</v>
      </c>
      <c r="I84" s="124"/>
      <c r="J84" s="123"/>
      <c r="K84" s="124"/>
      <c r="L84" s="115"/>
      <c r="M84" s="115"/>
      <c r="N84" s="115"/>
      <c r="O84" s="115"/>
      <c r="P84" s="386"/>
    </row>
    <row r="85" spans="1:16" ht="15.75" customHeight="1">
      <c r="A85" s="466"/>
      <c r="B85" s="159" t="s">
        <v>114</v>
      </c>
      <c r="C85" s="287" t="s">
        <v>14</v>
      </c>
      <c r="D85" s="287" t="s">
        <v>15</v>
      </c>
      <c r="E85" s="287" t="s">
        <v>311</v>
      </c>
      <c r="F85" s="392">
        <f>SUM(G85:U85)</f>
        <v>0</v>
      </c>
      <c r="G85" s="163"/>
      <c r="H85" s="165"/>
      <c r="I85" s="165"/>
      <c r="J85" s="164"/>
      <c r="K85" s="165"/>
      <c r="L85" s="396"/>
      <c r="M85" s="396"/>
      <c r="N85" s="396"/>
      <c r="O85" s="396"/>
      <c r="P85" s="467"/>
    </row>
    <row r="86" spans="1:1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</sheetData>
  <mergeCells count="7">
    <mergeCell ref="E8:E11"/>
    <mergeCell ref="F8:F11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F80" formula="1"/>
    <ignoredError sqref="B15:D8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2024-07-05T22:10:24Z</dcterms:modified>
</cp:coreProperties>
</file>